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https://certifiedhumane-my.sharepoint.com/personal/luiz_certifiedhumane_onmicrosoft_com/Documents/B - SGQ/Applic Forms/EN/New/"/>
    </mc:Choice>
  </mc:AlternateContent>
  <xr:revisionPtr revIDLastSave="235" documentId="11_BE57384A523BFA278185CAD797F92A8247FF830D" xr6:coauthVersionLast="47" xr6:coauthVersionMax="47" xr10:uidLastSave="{4CBA4189-259A-43D2-B334-3E3480043D8B}"/>
  <bookViews>
    <workbookView xWindow="28680" yWindow="-120" windowWidth="29040" windowHeight="15720" xr2:uid="{00000000-000D-0000-FFFF-FFFF00000000}"/>
  </bookViews>
  <sheets>
    <sheet name="RESOURCES PER HOUSE" sheetId="1" r:id="rId1"/>
    <sheet name="SUPPORT-Definitions &amp; Standards" sheetId="2" r:id="rId2"/>
    <sheet name="MODIFICATIONS" sheetId="4" state="hidden" r:id="rId3"/>
  </sheets>
  <definedNames>
    <definedName name="_xlnm.Print_Area" localSheetId="0">'RESOURCES PER HOUSE'!$A$1:$S$45</definedName>
    <definedName name="_xlnm.Print_Area" localSheetId="1">'SUPPORT-Definitions &amp; Standards'!$A$1:$E$59</definedName>
    <definedName name="Z_0F3F3521_E85C_47BF_A5AA_B56634608323_.wvu.PrintArea" localSheetId="0" hidden="1">'RESOURCES PER HOUSE'!$A$5:$S$44</definedName>
    <definedName name="Z_0F3F3521_E85C_47BF_A5AA_B56634608323_.wvu.PrintArea" localSheetId="1" hidden="1">'SUPPORT-Definitions &amp; Standards'!$A$1:$E$59</definedName>
    <definedName name="Z_0F3F3521_E85C_47BF_A5AA_B56634608323_.wvu.Rows" localSheetId="0" hidden="1">'RESOURCES PER HOUSE'!$24:$32</definedName>
  </definedNames>
  <calcPr calcId="191028" refMode="R1C1"/>
  <customWorkbookViews>
    <customWorkbookView name="Heather Pechtl - Personal View" guid="{0F3F3521-E85C-47BF-A5AA-B56634608323}" mergeInterval="0" personalView="1" maximized="1" xWindow="1912" yWindow="-8" windowWidth="1936" windowHeight="117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 l="1"/>
  <c r="N15" i="1"/>
  <c r="K15" i="1"/>
  <c r="H15" i="1"/>
  <c r="B15" i="1"/>
  <c r="R32" i="1"/>
  <c r="Q32" i="1"/>
  <c r="Q31" i="1"/>
  <c r="R30" i="1"/>
  <c r="Q30" i="1"/>
  <c r="Q29" i="1"/>
  <c r="R28" i="1"/>
  <c r="Q28" i="1"/>
  <c r="R27" i="1"/>
  <c r="Q27" i="1"/>
  <c r="R26" i="1"/>
  <c r="Q26" i="1"/>
  <c r="R25" i="1"/>
  <c r="Q25" i="1"/>
  <c r="Q14" i="1"/>
  <c r="O32" i="1"/>
  <c r="N32" i="1"/>
  <c r="N31" i="1"/>
  <c r="O30" i="1"/>
  <c r="N30" i="1"/>
  <c r="N29" i="1"/>
  <c r="O28" i="1"/>
  <c r="N28" i="1"/>
  <c r="O27" i="1"/>
  <c r="N27" i="1"/>
  <c r="O26" i="1"/>
  <c r="N26" i="1"/>
  <c r="O25" i="1"/>
  <c r="N25" i="1"/>
  <c r="N14" i="1"/>
  <c r="L32" i="1"/>
  <c r="K32" i="1"/>
  <c r="K31" i="1"/>
  <c r="L30" i="1"/>
  <c r="K30" i="1"/>
  <c r="K29" i="1"/>
  <c r="L28" i="1"/>
  <c r="K28" i="1"/>
  <c r="L27" i="1"/>
  <c r="K27" i="1"/>
  <c r="L26" i="1"/>
  <c r="K26" i="1"/>
  <c r="L25" i="1"/>
  <c r="K25" i="1"/>
  <c r="K14" i="1"/>
  <c r="I32" i="1"/>
  <c r="H32" i="1"/>
  <c r="H31" i="1"/>
  <c r="I30" i="1"/>
  <c r="H30" i="1"/>
  <c r="H29" i="1"/>
  <c r="I28" i="1"/>
  <c r="H28" i="1"/>
  <c r="I27" i="1"/>
  <c r="H27" i="1"/>
  <c r="I26" i="1"/>
  <c r="H26" i="1"/>
  <c r="I25" i="1"/>
  <c r="H25" i="1"/>
  <c r="H14" i="1"/>
  <c r="F32" i="1"/>
  <c r="E32" i="1"/>
  <c r="E31" i="1"/>
  <c r="F30" i="1"/>
  <c r="E30" i="1"/>
  <c r="E29" i="1"/>
  <c r="F28" i="1"/>
  <c r="E28" i="1"/>
  <c r="F27" i="1"/>
  <c r="E27" i="1"/>
  <c r="F26" i="1"/>
  <c r="E26" i="1"/>
  <c r="F25" i="1"/>
  <c r="E25" i="1"/>
  <c r="E14" i="1"/>
  <c r="C32" i="1"/>
  <c r="B32" i="1"/>
  <c r="C30" i="1"/>
  <c r="B30" i="1"/>
  <c r="C28" i="1"/>
  <c r="B28" i="1"/>
  <c r="B27" i="1"/>
  <c r="C27" i="1"/>
  <c r="C26" i="1"/>
  <c r="B26" i="1"/>
  <c r="C25" i="1"/>
  <c r="B31" i="1"/>
  <c r="B29" i="1"/>
  <c r="B25" i="1"/>
  <c r="B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Luiz Mazzon</author>
  </authors>
  <commentList>
    <comment ref="A11" authorId="0" shapeId="0" xr:uid="{00000000-0006-0000-0000-000001000000}">
      <text>
        <r>
          <rPr>
            <b/>
            <sz val="9"/>
            <color indexed="81"/>
            <rFont val="Segoe UI"/>
            <family val="2"/>
          </rPr>
          <t>If they have not yet reached 18 weeks, please inform the number of birds when the house was populated (chicks or pullets) and the respective date when birds arrived</t>
        </r>
      </text>
    </comment>
  </commentList>
</comments>
</file>

<file path=xl/sharedStrings.xml><?xml version="1.0" encoding="utf-8"?>
<sst xmlns="http://schemas.openxmlformats.org/spreadsheetml/2006/main" count="143" uniqueCount="119">
  <si>
    <t>LAYING HEN OPERATION CALCULATION</t>
  </si>
  <si>
    <t>Code: F03</t>
  </si>
  <si>
    <t>Version: 07</t>
  </si>
  <si>
    <t xml:space="preserve">Date: August 20th 2022 </t>
  </si>
  <si>
    <t>Author/Update: J.Sumara / L.Mazzon</t>
  </si>
  <si>
    <t>Approved by: L.Mazzon</t>
  </si>
  <si>
    <t>LAYING HEN OPERATION CALCULATIONS
(please fill in all empty white fields)</t>
  </si>
  <si>
    <t>HOUSE</t>
  </si>
  <si>
    <t>Producer name</t>
  </si>
  <si>
    <r>
      <rPr>
        <sz val="12"/>
        <rFont val="Calibri"/>
        <family val="2"/>
      </rPr>
      <t xml:space="preserve">Housing type
</t>
    </r>
    <r>
      <rPr>
        <sz val="10"/>
        <rFont val="Calibri"/>
        <family val="2"/>
      </rPr>
      <t>(Select the alternatives. See definitions on next page)</t>
    </r>
  </si>
  <si>
    <t>System (inform if cage free, free range or pasture raised)</t>
  </si>
  <si>
    <t>Current birds age</t>
  </si>
  <si>
    <t>Weeks</t>
  </si>
  <si>
    <r>
      <t>Bird breed</t>
    </r>
    <r>
      <rPr>
        <sz val="10"/>
        <rFont val="Calibri"/>
        <family val="2"/>
      </rPr>
      <t xml:space="preserve"> (Describe in the 1st field)
</t>
    </r>
    <r>
      <rPr>
        <sz val="12"/>
        <rFont val="Calibri"/>
        <family val="2"/>
      </rPr>
      <t xml:space="preserve">Color of eggs </t>
    </r>
    <r>
      <rPr>
        <sz val="10"/>
        <rFont val="Calibri"/>
        <family val="2"/>
      </rPr>
      <t>(brown, white, blue or other - specify in the 2nd field)</t>
    </r>
  </si>
  <si>
    <r>
      <t xml:space="preserve">Number of birds when the flock was 18 weeks old </t>
    </r>
    <r>
      <rPr>
        <sz val="10"/>
        <rFont val="Calibri"/>
        <family val="2"/>
      </rPr>
      <t xml:space="preserve">(Describe in the 1st field)
</t>
    </r>
    <r>
      <rPr>
        <sz val="12"/>
        <rFont val="Calibri"/>
        <family val="2"/>
      </rPr>
      <t xml:space="preserve">Date when the flock reached 18 weeks of age </t>
    </r>
    <r>
      <rPr>
        <sz val="10"/>
        <rFont val="Calibri"/>
        <family val="2"/>
      </rPr>
      <t>(Describe in the 2nd field)</t>
    </r>
  </si>
  <si>
    <r>
      <t xml:space="preserve">Current number of birds </t>
    </r>
    <r>
      <rPr>
        <sz val="10"/>
        <rFont val="Calibri"/>
        <family val="2"/>
      </rPr>
      <t xml:space="preserve">(Describe in the 1st field)
</t>
    </r>
    <r>
      <rPr>
        <sz val="12"/>
        <rFont val="Calibri"/>
        <family val="2"/>
      </rPr>
      <t xml:space="preserve">Current date </t>
    </r>
    <r>
      <rPr>
        <sz val="10"/>
        <rFont val="Calibri"/>
        <family val="2"/>
      </rPr>
      <t>(Describe in the 2nd field)</t>
    </r>
  </si>
  <si>
    <r>
      <t xml:space="preserve">Total volumes of eggs produced in the previous day </t>
    </r>
    <r>
      <rPr>
        <sz val="10"/>
        <rFont val="Calibri"/>
        <family val="2"/>
        <scheme val="minor"/>
      </rPr>
      <t>(this field is completed by the auditor during the inspection)</t>
    </r>
  </si>
  <si>
    <t>Mortality rate</t>
  </si>
  <si>
    <t>Laying rate</t>
  </si>
  <si>
    <r>
      <t xml:space="preserve">Floor space </t>
    </r>
    <r>
      <rPr>
        <sz val="10"/>
        <rFont val="Calibri"/>
        <family val="2"/>
      </rPr>
      <t>(Describe the total area available for the birds inside the house in the 1st field and select sq. meters or sq. feet in the 2nd field).</t>
    </r>
  </si>
  <si>
    <r>
      <t>Feeders - Type</t>
    </r>
    <r>
      <rPr>
        <sz val="10"/>
        <rFont val="Calibri"/>
        <family val="2"/>
      </rPr>
      <t xml:space="preserve"> (Select the appropriate option. Definitions on next page)
</t>
    </r>
    <r>
      <rPr>
        <sz val="12"/>
        <rFont val="Calibri"/>
        <family val="2"/>
      </rPr>
      <t xml:space="preserve">Write total linear meters or feet </t>
    </r>
    <r>
      <rPr>
        <sz val="10"/>
        <rFont val="Calibri"/>
        <family val="2"/>
      </rPr>
      <t>(2nd field)</t>
    </r>
  </si>
  <si>
    <r>
      <t>Drinkers  - Type</t>
    </r>
    <r>
      <rPr>
        <sz val="10"/>
        <rFont val="Calibri"/>
        <family val="2"/>
      </rPr>
      <t xml:space="preserve"> (Select the appropriate option. Definitions on next page)
</t>
    </r>
    <r>
      <rPr>
        <sz val="12"/>
        <rFont val="Calibri"/>
        <family val="2"/>
      </rPr>
      <t xml:space="preserve">Total number </t>
    </r>
    <r>
      <rPr>
        <sz val="10"/>
        <rFont val="Calibri"/>
        <family val="2"/>
      </rPr>
      <t>(if Bell or Nipple)</t>
    </r>
    <r>
      <rPr>
        <sz val="12"/>
        <rFont val="Calibri"/>
        <family val="2"/>
      </rPr>
      <t xml:space="preserve"> or Linear Mt/Ft </t>
    </r>
    <r>
      <rPr>
        <sz val="10"/>
        <rFont val="Calibri"/>
        <family val="2"/>
      </rPr>
      <t>(if Trough)</t>
    </r>
  </si>
  <si>
    <r>
      <t xml:space="preserve">Nest boxes - Type </t>
    </r>
    <r>
      <rPr>
        <sz val="10"/>
        <rFont val="Calibri"/>
        <family val="2"/>
      </rPr>
      <t xml:space="preserve">(Select the appropriate option. Definitions on next page)
</t>
    </r>
    <r>
      <rPr>
        <sz val="12"/>
        <rFont val="Calibri"/>
        <family val="2"/>
      </rPr>
      <t xml:space="preserve">Total number </t>
    </r>
    <r>
      <rPr>
        <sz val="10"/>
        <rFont val="Calibri"/>
        <family val="2"/>
      </rPr>
      <t>(if Individual)</t>
    </r>
    <r>
      <rPr>
        <sz val="12"/>
        <rFont val="Calibri"/>
        <family val="2"/>
      </rPr>
      <t xml:space="preserve"> or Square Mt/Ft </t>
    </r>
    <r>
      <rPr>
        <sz val="10"/>
        <rFont val="Calibri"/>
        <family val="2"/>
      </rPr>
      <t>(if Community)</t>
    </r>
  </si>
  <si>
    <r>
      <t xml:space="preserve">Litter area inside the house
</t>
    </r>
    <r>
      <rPr>
        <sz val="10"/>
        <rFont val="Calibri"/>
        <family val="2"/>
      </rPr>
      <t>(Describe in the 1st field and select sq.meters or feet in the 2nd field)</t>
    </r>
  </si>
  <si>
    <r>
      <t>Perch type</t>
    </r>
    <r>
      <rPr>
        <sz val="10"/>
        <rFont val="Calibri"/>
        <family val="2"/>
      </rPr>
      <t xml:space="preserve"> (Select the appropriate option. Definitions on next page)
</t>
    </r>
    <r>
      <rPr>
        <sz val="12"/>
        <rFont val="Calibri"/>
        <family val="2"/>
      </rPr>
      <t xml:space="preserve">Write total linear meters or feet available </t>
    </r>
    <r>
      <rPr>
        <sz val="10"/>
        <rFont val="Calibri"/>
        <family val="2"/>
      </rPr>
      <t>(2nd field)</t>
    </r>
  </si>
  <si>
    <r>
      <t xml:space="preserve">Elevated perch space located more than 16” (41cm) and less than 3.3 ft. (1 m) above the adjacent floor </t>
    </r>
    <r>
      <rPr>
        <sz val="10"/>
        <rFont val="Calibri"/>
        <family val="2"/>
      </rPr>
      <t>(included in the total above).</t>
    </r>
  </si>
  <si>
    <r>
      <t xml:space="preserve">Total outdoor space in square meters or feet
</t>
    </r>
    <r>
      <rPr>
        <sz val="10"/>
        <rFont val="Calibri"/>
        <family val="2"/>
      </rPr>
      <t>(for free range or pasture raised systems)</t>
    </r>
  </si>
  <si>
    <t>AUTOMATED CALCULATIONS
LAST COLUMN (OK or NC) TO BE COMPLETED BY HFAC</t>
  </si>
  <si>
    <t>STOCKING DENSITY</t>
  </si>
  <si>
    <t>TOTAL FEEDER SPACE AVAILABLE PER BIRD
(INCHES OR CENTIMETERS)</t>
  </si>
  <si>
    <t>NUMBER OF BIRDS PER DRINKER (BELLS OR NIPPLES) OR
 TROUGH SPACE PER BIRD (INCHES OR CENTIMETERS)</t>
  </si>
  <si>
    <t>NESTS - SQUARE METERS OR FEET PER 100 BIRDS (COMMUNITY) OR NUMBER OF BIRDS PER BOX</t>
  </si>
  <si>
    <t>LITTER AREA
(% IN RELATION TO THE TOTAL FLOOR AREA)</t>
  </si>
  <si>
    <t>of floor area</t>
  </si>
  <si>
    <t>PERCH SPACE PER BIRD
(INCHES OR CENTIMETERS)</t>
  </si>
  <si>
    <t>% OF ELEVATED PERCHES OVER TOTAL PERCH SPACE</t>
  </si>
  <si>
    <t>of perch space</t>
  </si>
  <si>
    <t>OUTDOOR AREA PER BIRD
(SQUARE METERS OR FEET)</t>
  </si>
  <si>
    <t>OBSERVATIONS MAY BE LISTED BELOW:</t>
  </si>
  <si>
    <r>
      <rPr>
        <b/>
        <sz val="12"/>
        <color theme="1"/>
        <rFont val="Calibri"/>
        <family val="2"/>
        <scheme val="minor"/>
      </rPr>
      <t>WHEN THERE ARE DIFFERENT TYPES OF FEEDERS, DRINKERS OR NESTS IN THE SAME HOUSE:</t>
    </r>
    <r>
      <rPr>
        <sz val="12"/>
        <color theme="1"/>
        <rFont val="Calibri"/>
        <family val="2"/>
        <scheme val="minor"/>
      </rPr>
      <t xml:space="preserve">
- Convert the type in less quantity into the type with more. Sum both and inform in the same cell. Do not create new rows in the table, otherwise it is not possible to assess if the resources are enough for the birds.
- Consider that 100 m/ft of circular feeders correspond to 125 m/ft of linear feeders, or 100 m/ft de linear feeders correspond to 80 m/ft of circular feeders.
- For nests, consider the resources offered and calculate the total number of birds served by the individual and the community nests. Based on that, calculate the total number of nest boxes (or area) if all nests were of the same type and inform in the proper cell.
- Same for drinkers - calculate how many birds are served by the current number of drinkers in different types. Based on that, calculate the total number of drinkers if they were all lf the same type.</t>
    </r>
  </si>
  <si>
    <t>DESCRIPTION OF THE INFORMATION REQUESTED IN THE SHEET "RESOURCES PER HOUSE"</t>
  </si>
  <si>
    <t>Indicate the code or house number, when there are multiple on the same farm</t>
  </si>
  <si>
    <t>PRODUCER NAME</t>
  </si>
  <si>
    <t>Specify the producer name when multiple producers (suppliers) are involved</t>
  </si>
  <si>
    <t>HOUSING TYPE</t>
  </si>
  <si>
    <t>DEFINITION</t>
  </si>
  <si>
    <t>HFAC STANDARD</t>
  </si>
  <si>
    <t>SINGLE LEVEL = Traditional house with dirt or concrete floor, no slats, normally with individual nest boxes. Very commonly used for broiler chicken operations in the past, adapted for laying hens operations.</t>
  </si>
  <si>
    <t>0.14 sq.meter/bird or 1.5 sq.feet / bird</t>
  </si>
  <si>
    <t>RAISED SLATS = House in which the total or partial area (at least 1 - 1,2m / 3,3 - 4 ft large) is covered by slats (usually plastic or wooden), allowing the birds to access a cleaner floor since manure is drained away. More commonly found in houses with community nests, usually located in the central area, with slats to allow access of the birds to the nests.</t>
  </si>
  <si>
    <t>0.11 sq.meter/bird or 1.2 sq.feet / bird</t>
  </si>
  <si>
    <t>MULTI-TIER AVIARY = Automated house, multi tiered, where birds have access to several platforms, increasing the circulation area.</t>
  </si>
  <si>
    <t>0.09 sq.meter/bird 
or 1 sq.feet / bird
Include platform areas. Do not include ramp areas</t>
  </si>
  <si>
    <t>SYSTEM</t>
  </si>
  <si>
    <t>Specify if cage free, free range or pasture raised</t>
  </si>
  <si>
    <t>BIRDS AGE</t>
  </si>
  <si>
    <t>Specify the age of the birds in each house, in weeks</t>
  </si>
  <si>
    <t>BIRDS BREED</t>
  </si>
  <si>
    <t>Specify if they are  Sussex, Lohmann, Leghorn etc</t>
  </si>
  <si>
    <t>EGG COLOR</t>
  </si>
  <si>
    <t>Specify if brown, white, blue or other</t>
  </si>
  <si>
    <t>INITIAL NR. OF BIRDS</t>
  </si>
  <si>
    <t>Specify the population of the house when laying behavior started, not before</t>
  </si>
  <si>
    <t>DATE</t>
  </si>
  <si>
    <t>Specify the date when laying activity started in the house</t>
  </si>
  <si>
    <t>CURRENT NR. OF BIRDS</t>
  </si>
  <si>
    <t>Specify the current population of the birds in the house</t>
  </si>
  <si>
    <t>Indicate the date when this table was completed (current birds age)</t>
  </si>
  <si>
    <t>TOTAL EGG VOLUME</t>
  </si>
  <si>
    <t>Specify the total number of eggs produced in the last day</t>
  </si>
  <si>
    <t>This information is completed by the auditor, in the inspection day</t>
  </si>
  <si>
    <t>FLOOR SPACE</t>
  </si>
  <si>
    <t>What is the total sq.meter/feet of available floor area for the birds within 24 hrs.</t>
  </si>
  <si>
    <t>When there are community nests that close during the night, or hospital pens</t>
  </si>
  <si>
    <t>inside the house, these areas should be deducted from the floor space</t>
  </si>
  <si>
    <t>FEEDERS</t>
  </si>
  <si>
    <t>CIRCULAR - Circular shaped, hanging or not. Please measure the perimeter of the circle and multiply by the total number of feeders to find the total feeder space to be written in the field. Write the total, not the space per bird.</t>
  </si>
  <si>
    <t>4 cm/bird or
1.5 in/bird</t>
  </si>
  <si>
    <t>SINGLE SIDED LINEAR - Linear track feeders, accessible to the birds on one side only</t>
  </si>
  <si>
    <t>10 cm/bird or
4 in/bird</t>
  </si>
  <si>
    <t>DOUBLE SIDED LINEAR - Linear track feeders, accessible to the birds on both sides</t>
  </si>
  <si>
    <t>5 cm/bird or
2 in/bird</t>
  </si>
  <si>
    <t>OBS: There is no feeder space established for pullets. Nevertheless, there must not be competition for feed.</t>
  </si>
  <si>
    <t>DRINKERS</t>
  </si>
  <si>
    <t>BELL - Circular shaped</t>
  </si>
  <si>
    <t>1 each 100 birds</t>
  </si>
  <si>
    <t>NIPPLE - Individual drinkers</t>
  </si>
  <si>
    <t>1 each 12 birds</t>
  </si>
  <si>
    <t>TROUGH - Linear track drinkers</t>
  </si>
  <si>
    <t>1.27 cm/bird or
0.5 in/bird</t>
  </si>
  <si>
    <t>OBS: There is no feeder space established for pullets. Nevertheless, there must not be competition for water.</t>
  </si>
  <si>
    <t>NESTS</t>
  </si>
  <si>
    <t>INDIVIDUAL - Individual nest boxes, where only one bird can enter at a time (if boxes are larger allowing more than one at the same time, send picture for review)</t>
  </si>
  <si>
    <t>1 each 5 birds</t>
  </si>
  <si>
    <r>
      <t xml:space="preserve">COMMUNITY - Automated egg collection nests. Areas usually closed with curtains, no individual separation, where birds </t>
    </r>
    <r>
      <rPr>
        <sz val="12"/>
        <rFont val="Calibri"/>
        <family val="2"/>
      </rPr>
      <t>enter for layin</t>
    </r>
    <r>
      <rPr>
        <sz val="12"/>
        <color indexed="8"/>
        <rFont val="Calibri"/>
        <family val="2"/>
      </rPr>
      <t>g activity</t>
    </r>
  </si>
  <si>
    <t>0.8 square meters or
9 square feet
for each 100 birds</t>
  </si>
  <si>
    <t>LITTER AREA</t>
  </si>
  <si>
    <t>Total floor space with litter inside the house</t>
  </si>
  <si>
    <t>15% of total floor area</t>
  </si>
  <si>
    <t>PERCHES</t>
  </si>
  <si>
    <t>TOTAL - Specify type (bars, A-frame or other). If the house has plastic slatted floor, in some cases there are protruding borders that could be considered perch space, if the hens can perform perching behaviour. Indicate total linear perch space for all birds</t>
  </si>
  <si>
    <t>15 cm or 6 inches per bird for laying hens
7,5 cm or 3 inches per bird for pullets 
(starting at week 4)</t>
  </si>
  <si>
    <t>ELEVATED PERCHES - All perches located between 41 cm/16 in and 1 m/3.3 ft from the ground floor are considered elevated perches. These are already included in the total perch space informed above, but must be specified here.</t>
  </si>
  <si>
    <t>20% of total
perch space</t>
  </si>
  <si>
    <t>OUTDOOR SPACE</t>
  </si>
  <si>
    <t>Total outdoor space available for the birds when released in the range or pasture</t>
  </si>
  <si>
    <t>FREE RANGE
0.19 sq.m/bird
or 2 sq.f/bird</t>
  </si>
  <si>
    <t>PASTURE RAISED
1 hectare or 2.5 acres for each 1000 birds</t>
  </si>
  <si>
    <t>Modifications</t>
  </si>
  <si>
    <t>Version</t>
  </si>
  <si>
    <t>Description of Modification</t>
  </si>
  <si>
    <t>Author</t>
  </si>
  <si>
    <t>Date</t>
  </si>
  <si>
    <t>V06</t>
  </si>
  <si>
    <t>Insert of header and tab for modifications tracking</t>
  </si>
  <si>
    <t>J. Sumara</t>
  </si>
  <si>
    <t>V07</t>
  </si>
  <si>
    <t>Insertion of system, replacing bird color to egg color, insertion of laying rate and explanation for when there are more than one type of drinker, feeder or nest</t>
  </si>
  <si>
    <t>L.Mazzon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</si>
</sst>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_);_(* \(#,##0.0\);_(* &quot;-&quot;??_);_(@_)"/>
    <numFmt numFmtId="166" formatCode="_(* #,##0_);_(* \(#,##0\);_(* &quot;-&quot;??_);_(@_)"/>
    <numFmt numFmtId="167" formatCode="0.0%"/>
    <numFmt numFmtId="168" formatCode="[$-416]d\-mmm\-yy;@"/>
    <numFmt numFmtId="169" formatCode="[$-409]d\-mmm\-yy;@"/>
  </numFmts>
  <fonts count="19" x14ac:knownFonts="1">
    <font>
      <sz val="11"/>
      <color theme="1"/>
      <name val="Calibri"/>
      <family val="2"/>
      <scheme val="minor"/>
    </font>
    <font>
      <sz val="12"/>
      <color theme="1"/>
      <name val="Calibri"/>
      <family val="2"/>
      <scheme val="minor"/>
    </font>
    <font>
      <sz val="12"/>
      <color indexed="8"/>
      <name val="Calibri"/>
      <family val="2"/>
    </font>
    <font>
      <sz val="12"/>
      <name val="Calibri"/>
      <family val="2"/>
    </font>
    <font>
      <sz val="11"/>
      <name val="Calibri"/>
      <family val="2"/>
    </font>
    <font>
      <sz val="10"/>
      <name val="Calibri"/>
      <family val="2"/>
    </font>
    <font>
      <b/>
      <sz val="9"/>
      <color indexed="81"/>
      <name val="Segoe UI"/>
      <family val="2"/>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6"/>
      <color theme="1"/>
      <name val="Calibri"/>
      <family val="2"/>
      <scheme val="minor"/>
    </font>
    <font>
      <sz val="10"/>
      <color theme="1"/>
      <name val="Calibri"/>
      <family val="2"/>
      <scheme val="minor"/>
    </font>
    <font>
      <sz val="12"/>
      <name val="Calibri"/>
      <family val="2"/>
      <scheme val="minor"/>
    </font>
    <font>
      <b/>
      <sz val="12"/>
      <name val="Calibri"/>
      <family val="2"/>
      <scheme val="minor"/>
    </font>
    <font>
      <b/>
      <sz val="24"/>
      <color theme="1"/>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249977111117893"/>
        <bgColor indexed="64"/>
      </patternFill>
    </fill>
  </fills>
  <borders count="36">
    <border>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9" fillId="0" borderId="0" xfId="0" applyFont="1"/>
    <xf numFmtId="0" fontId="0" fillId="2" borderId="0" xfId="0" applyFill="1"/>
    <xf numFmtId="0" fontId="10" fillId="0" borderId="0" xfId="0" applyFont="1"/>
    <xf numFmtId="0" fontId="11" fillId="0" borderId="2" xfId="0" applyFont="1" applyBorder="1" applyAlignment="1">
      <alignment horizontal="center"/>
    </xf>
    <xf numFmtId="0" fontId="9" fillId="0" borderId="0" xfId="0" quotePrefix="1" applyFont="1"/>
    <xf numFmtId="0" fontId="11" fillId="0" borderId="0" xfId="0" applyFont="1"/>
    <xf numFmtId="0" fontId="0" fillId="0" borderId="0" xfId="0" applyAlignment="1">
      <alignment wrapText="1"/>
    </xf>
    <xf numFmtId="0" fontId="12" fillId="3" borderId="3" xfId="0" applyFont="1" applyFill="1" applyBorder="1" applyAlignment="1">
      <alignment vertical="center" wrapText="1"/>
    </xf>
    <xf numFmtId="0" fontId="9" fillId="3" borderId="4" xfId="0" applyFont="1" applyFill="1" applyBorder="1" applyAlignment="1">
      <alignment horizontal="center" vertical="center"/>
    </xf>
    <xf numFmtId="0" fontId="8" fillId="0" borderId="0" xfId="0" applyFont="1" applyAlignment="1">
      <alignment vertical="center"/>
    </xf>
    <xf numFmtId="0" fontId="13" fillId="0" borderId="5" xfId="0" applyFont="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168" fontId="13" fillId="0" borderId="6" xfId="0" applyNumberFormat="1" applyFont="1" applyBorder="1" applyAlignment="1">
      <alignment horizontal="center" vertical="center" wrapText="1"/>
    </xf>
    <xf numFmtId="0" fontId="13" fillId="0" borderId="5" xfId="0" applyFont="1" applyBorder="1" applyAlignment="1">
      <alignment vertical="center" wrapText="1"/>
    </xf>
    <xf numFmtId="164" fontId="13" fillId="3" borderId="10" xfId="2" applyFont="1" applyFill="1" applyBorder="1" applyAlignment="1">
      <alignment vertical="center" wrapText="1"/>
    </xf>
    <xf numFmtId="164" fontId="13" fillId="3" borderId="14" xfId="2" applyFont="1" applyFill="1" applyBorder="1" applyAlignment="1">
      <alignment vertical="center" wrapText="1"/>
    </xf>
    <xf numFmtId="9" fontId="13" fillId="3" borderId="14" xfId="1" applyFont="1" applyFill="1" applyBorder="1" applyAlignment="1">
      <alignment vertical="center" wrapText="1"/>
    </xf>
    <xf numFmtId="164" fontId="13" fillId="3" borderId="17" xfId="2" applyFont="1" applyFill="1" applyBorder="1" applyAlignment="1">
      <alignment vertical="center" wrapText="1"/>
    </xf>
    <xf numFmtId="0" fontId="14" fillId="3" borderId="18" xfId="0" applyFont="1" applyFill="1" applyBorder="1" applyAlignment="1">
      <alignment wrapText="1"/>
    </xf>
    <xf numFmtId="0" fontId="4" fillId="3" borderId="12" xfId="0" applyFont="1" applyFill="1" applyBorder="1" applyAlignment="1">
      <alignment wrapText="1"/>
    </xf>
    <xf numFmtId="0" fontId="14" fillId="3" borderId="12" xfId="0" applyFont="1" applyFill="1" applyBorder="1" applyAlignment="1">
      <alignment wrapText="1"/>
    </xf>
    <xf numFmtId="0" fontId="14" fillId="3" borderId="15" xfId="0" applyFont="1" applyFill="1" applyBorder="1" applyAlignment="1">
      <alignment wrapText="1"/>
    </xf>
    <xf numFmtId="0" fontId="15" fillId="2" borderId="0" xfId="0" applyFont="1" applyFill="1" applyAlignment="1">
      <alignment wrapText="1"/>
    </xf>
    <xf numFmtId="0" fontId="14" fillId="0" borderId="0" xfId="0" applyFont="1"/>
    <xf numFmtId="0" fontId="14" fillId="0" borderId="2" xfId="0" quotePrefix="1" applyFont="1" applyBorder="1" applyAlignment="1">
      <alignment horizontal="center" vertical="center" wrapText="1"/>
    </xf>
    <xf numFmtId="0" fontId="8" fillId="3" borderId="2" xfId="0" applyFont="1" applyFill="1" applyBorder="1"/>
    <xf numFmtId="169" fontId="8" fillId="3" borderId="2" xfId="0" applyNumberFormat="1" applyFont="1" applyFill="1" applyBorder="1"/>
    <xf numFmtId="0" fontId="0" fillId="0" borderId="2" xfId="0" applyBorder="1"/>
    <xf numFmtId="169" fontId="0" fillId="0" borderId="2" xfId="0" applyNumberFormat="1" applyBorder="1"/>
    <xf numFmtId="0" fontId="8" fillId="4" borderId="2" xfId="0" applyFont="1" applyFill="1" applyBorder="1"/>
    <xf numFmtId="0" fontId="0" fillId="0" borderId="2" xfId="0" applyBorder="1" applyAlignment="1">
      <alignment wrapText="1"/>
    </xf>
    <xf numFmtId="0" fontId="17" fillId="3" borderId="2" xfId="0" applyFont="1" applyFill="1" applyBorder="1" applyAlignment="1">
      <alignment horizontal="left" vertical="center" wrapText="1"/>
    </xf>
    <xf numFmtId="0" fontId="0" fillId="3" borderId="0" xfId="0" applyFill="1" applyAlignment="1">
      <alignment vertical="center"/>
    </xf>
    <xf numFmtId="0" fontId="0" fillId="0" borderId="0" xfId="0" applyAlignment="1">
      <alignment vertical="center"/>
    </xf>
    <xf numFmtId="0" fontId="0" fillId="3" borderId="0" xfId="0" applyFill="1"/>
    <xf numFmtId="0" fontId="17" fillId="3" borderId="0" xfId="0" applyFont="1" applyFill="1" applyAlignment="1">
      <alignment horizontal="left" vertical="center" wrapText="1"/>
    </xf>
    <xf numFmtId="0" fontId="17" fillId="3" borderId="32"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9" fillId="3" borderId="0" xfId="0" applyFont="1" applyFill="1" applyAlignment="1">
      <alignment wrapText="1"/>
    </xf>
    <xf numFmtId="0" fontId="1" fillId="3" borderId="1" xfId="0" applyFont="1" applyFill="1" applyBorder="1" applyAlignment="1">
      <alignment horizontal="center"/>
    </xf>
    <xf numFmtId="165" fontId="1" fillId="0" borderId="2" xfId="2" applyNumberFormat="1" applyFont="1" applyBorder="1" applyAlignment="1">
      <alignment vertical="center"/>
    </xf>
    <xf numFmtId="166" fontId="1" fillId="0" borderId="2" xfId="2" applyNumberFormat="1" applyFont="1" applyBorder="1" applyAlignment="1">
      <alignment vertical="center"/>
    </xf>
    <xf numFmtId="166" fontId="1" fillId="0" borderId="2" xfId="2" applyNumberFormat="1" applyFont="1" applyFill="1" applyBorder="1" applyAlignment="1">
      <alignment vertical="center"/>
    </xf>
    <xf numFmtId="165" fontId="1" fillId="0" borderId="2" xfId="2" applyNumberFormat="1" applyFont="1" applyBorder="1" applyAlignment="1">
      <alignment horizontal="right" vertical="center"/>
    </xf>
    <xf numFmtId="165" fontId="1" fillId="0" borderId="2" xfId="2" applyNumberFormat="1" applyFont="1" applyFill="1" applyBorder="1" applyAlignment="1">
      <alignment vertical="center"/>
    </xf>
    <xf numFmtId="0" fontId="1" fillId="3" borderId="8" xfId="0" applyFont="1" applyFill="1" applyBorder="1" applyAlignment="1">
      <alignment vertical="center" wrapText="1"/>
    </xf>
    <xf numFmtId="164" fontId="1" fillId="3" borderId="9" xfId="2" applyFont="1" applyFill="1" applyBorder="1" applyAlignment="1">
      <alignment vertical="center"/>
    </xf>
    <xf numFmtId="164" fontId="1" fillId="3" borderId="11" xfId="2" applyFont="1" applyFill="1" applyBorder="1" applyAlignment="1">
      <alignment vertical="center"/>
    </xf>
    <xf numFmtId="0" fontId="1" fillId="3" borderId="12" xfId="0" applyFont="1" applyFill="1" applyBorder="1" applyAlignment="1">
      <alignment vertical="center" wrapText="1"/>
    </xf>
    <xf numFmtId="164" fontId="1" fillId="3" borderId="13" xfId="2" applyFont="1" applyFill="1" applyBorder="1" applyAlignment="1">
      <alignment vertical="center"/>
    </xf>
    <xf numFmtId="164" fontId="1" fillId="3" borderId="6" xfId="2" applyFont="1" applyFill="1" applyBorder="1" applyAlignment="1">
      <alignment vertical="center"/>
    </xf>
    <xf numFmtId="9" fontId="1" fillId="3" borderId="13" xfId="1" applyFont="1" applyFill="1" applyBorder="1" applyAlignment="1">
      <alignment vertical="center"/>
    </xf>
    <xf numFmtId="0" fontId="1" fillId="3" borderId="15" xfId="0" applyFont="1" applyFill="1" applyBorder="1" applyAlignment="1">
      <alignment vertical="center" wrapText="1"/>
    </xf>
    <xf numFmtId="164" fontId="1" fillId="3" borderId="16" xfId="2" applyFont="1" applyFill="1" applyBorder="1" applyAlignment="1">
      <alignment vertical="center"/>
    </xf>
    <xf numFmtId="164" fontId="1" fillId="3" borderId="7" xfId="2" applyFont="1" applyFill="1" applyBorder="1" applyAlignment="1">
      <alignment vertical="center"/>
    </xf>
    <xf numFmtId="0" fontId="1" fillId="3" borderId="0" xfId="0" applyFont="1" applyFill="1" applyAlignment="1">
      <alignment wrapText="1"/>
    </xf>
    <xf numFmtId="0" fontId="1" fillId="0" borderId="0" xfId="0" applyFont="1"/>
    <xf numFmtId="0" fontId="1" fillId="0" borderId="0" xfId="0" quotePrefix="1" applyFont="1" applyAlignment="1">
      <alignment vertical="center" wrapText="1"/>
    </xf>
    <xf numFmtId="0" fontId="1" fillId="0" borderId="2" xfId="0" quotePrefix="1" applyFont="1" applyBorder="1" applyAlignment="1">
      <alignment horizontal="center" vertical="center" wrapText="1"/>
    </xf>
    <xf numFmtId="0" fontId="1" fillId="0" borderId="0" xfId="0" quotePrefix="1" applyFont="1" applyAlignment="1">
      <alignment horizontal="left" vertical="center" wrapText="1"/>
    </xf>
    <xf numFmtId="0" fontId="1" fillId="0" borderId="0" xfId="0" quotePrefix="1" applyFont="1" applyAlignment="1">
      <alignment horizontal="center" vertical="center" wrapText="1"/>
    </xf>
    <xf numFmtId="167" fontId="1" fillId="3" borderId="13" xfId="1" applyNumberFormat="1" applyFont="1" applyFill="1" applyBorder="1" applyAlignment="1">
      <alignment horizontal="center"/>
    </xf>
    <xf numFmtId="167" fontId="1" fillId="3" borderId="20" xfId="1" applyNumberFormat="1" applyFont="1" applyFill="1" applyBorder="1" applyAlignment="1">
      <alignment horizontal="center"/>
    </xf>
    <xf numFmtId="167" fontId="1" fillId="3" borderId="1" xfId="1" applyNumberFormat="1" applyFont="1" applyFill="1" applyBorder="1" applyAlignment="1">
      <alignment horizontal="center"/>
    </xf>
    <xf numFmtId="49" fontId="9" fillId="0" borderId="21" xfId="2" applyNumberFormat="1" applyFont="1" applyBorder="1" applyAlignment="1">
      <alignment horizontal="center" vertical="center"/>
    </xf>
    <xf numFmtId="49" fontId="9" fillId="0" borderId="22" xfId="2" applyNumberFormat="1" applyFon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166" fontId="1" fillId="0" borderId="13" xfId="2" applyNumberFormat="1" applyFont="1" applyBorder="1" applyAlignment="1">
      <alignment horizontal="center" vertical="center"/>
    </xf>
    <xf numFmtId="166" fontId="1" fillId="0" borderId="19" xfId="2" applyNumberFormat="1" applyFont="1" applyBorder="1" applyAlignment="1">
      <alignment horizontal="center" vertical="center"/>
    </xf>
    <xf numFmtId="166" fontId="0" fillId="3" borderId="23" xfId="2" applyNumberFormat="1" applyFont="1" applyFill="1" applyBorder="1" applyAlignment="1">
      <alignment horizontal="center"/>
    </xf>
    <xf numFmtId="166" fontId="0" fillId="3" borderId="24" xfId="2" applyNumberFormat="1" applyFont="1" applyFill="1" applyBorder="1" applyAlignment="1">
      <alignment horizontal="center"/>
    </xf>
    <xf numFmtId="166" fontId="0" fillId="3" borderId="25" xfId="2" applyNumberFormat="1" applyFont="1" applyFill="1" applyBorder="1" applyAlignment="1">
      <alignment horizontal="center"/>
    </xf>
    <xf numFmtId="0" fontId="1" fillId="0" borderId="13" xfId="0" applyFont="1" applyBorder="1" applyAlignment="1">
      <alignment horizontal="center"/>
    </xf>
    <xf numFmtId="0" fontId="1" fillId="0" borderId="19" xfId="0" applyFont="1" applyBorder="1" applyAlignment="1">
      <alignment horizontal="center"/>
    </xf>
    <xf numFmtId="0" fontId="1" fillId="0" borderId="13" xfId="0" applyFont="1" applyBorder="1" applyAlignment="1">
      <alignment horizontal="center" vertical="center" wrapText="1"/>
    </xf>
    <xf numFmtId="0" fontId="1" fillId="0" borderId="19" xfId="0" applyFont="1" applyBorder="1" applyAlignment="1">
      <alignment horizontal="center" vertical="center" wrapText="1"/>
    </xf>
    <xf numFmtId="165" fontId="1" fillId="0" borderId="13" xfId="2" applyNumberFormat="1" applyFont="1" applyBorder="1" applyAlignment="1">
      <alignment horizontal="center" vertical="center"/>
    </xf>
    <xf numFmtId="165" fontId="1" fillId="0" borderId="19" xfId="2" applyNumberFormat="1" applyFont="1" applyBorder="1" applyAlignment="1">
      <alignment horizontal="center" vertical="center"/>
    </xf>
    <xf numFmtId="165" fontId="1" fillId="0" borderId="13" xfId="2" applyNumberFormat="1" applyFont="1" applyFill="1" applyBorder="1" applyAlignment="1">
      <alignment horizontal="center" vertical="center"/>
    </xf>
    <xf numFmtId="165" fontId="1" fillId="0" borderId="19" xfId="2" applyNumberFormat="1" applyFont="1" applyFill="1" applyBorder="1" applyAlignment="1">
      <alignment horizontal="center" vertical="center"/>
    </xf>
    <xf numFmtId="0" fontId="1" fillId="3" borderId="27"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33" xfId="0" applyFont="1" applyFill="1" applyBorder="1" applyAlignment="1">
      <alignment horizontal="left" vertical="top" wrapText="1"/>
    </xf>
    <xf numFmtId="0" fontId="1" fillId="3" borderId="0" xfId="0" applyFont="1" applyFill="1" applyAlignment="1">
      <alignment horizontal="left" vertical="top" wrapText="1"/>
    </xf>
    <xf numFmtId="0" fontId="1" fillId="3" borderId="32" xfId="0" applyFont="1" applyFill="1" applyBorder="1" applyAlignment="1">
      <alignment horizontal="left" vertical="top" wrapText="1"/>
    </xf>
    <xf numFmtId="0" fontId="1" fillId="3" borderId="30"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3" borderId="31" xfId="0" applyFont="1" applyFill="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3" xfId="0" applyFont="1" applyBorder="1" applyAlignment="1">
      <alignment horizontal="left" vertical="top" wrapText="1"/>
    </xf>
    <xf numFmtId="0" fontId="1" fillId="0" borderId="0" xfId="0" applyFont="1" applyAlignment="1">
      <alignment horizontal="left" vertical="top" wrapText="1"/>
    </xf>
    <xf numFmtId="0" fontId="1" fillId="0" borderId="32" xfId="0" applyFont="1" applyBorder="1" applyAlignment="1">
      <alignment horizontal="left" vertical="top" wrapText="1"/>
    </xf>
    <xf numFmtId="0" fontId="1" fillId="0" borderId="30" xfId="0" applyFont="1" applyBorder="1" applyAlignment="1">
      <alignment horizontal="left" vertical="top" wrapText="1"/>
    </xf>
    <xf numFmtId="0" fontId="1" fillId="0" borderId="24" xfId="0" applyFont="1" applyBorder="1" applyAlignment="1">
      <alignment horizontal="left" vertical="top" wrapText="1"/>
    </xf>
    <xf numFmtId="0" fontId="1" fillId="0" borderId="31" xfId="0" applyFont="1" applyBorder="1" applyAlignment="1">
      <alignment horizontal="left" vertical="top" wrapText="1"/>
    </xf>
    <xf numFmtId="165" fontId="1" fillId="0" borderId="16" xfId="2" applyNumberFormat="1" applyFont="1" applyBorder="1" applyAlignment="1">
      <alignment horizontal="center" vertical="center"/>
    </xf>
    <xf numFmtId="165" fontId="1" fillId="0" borderId="26" xfId="2" applyNumberFormat="1" applyFont="1" applyBorder="1" applyAlignment="1">
      <alignment horizontal="center" vertical="center"/>
    </xf>
    <xf numFmtId="167" fontId="1" fillId="3" borderId="13" xfId="1" applyNumberFormat="1" applyFont="1" applyFill="1" applyBorder="1" applyAlignment="1">
      <alignment horizontal="center" vertical="center"/>
    </xf>
    <xf numFmtId="167" fontId="1" fillId="3" borderId="20" xfId="1" applyNumberFormat="1" applyFont="1" applyFill="1" applyBorder="1" applyAlignment="1">
      <alignment horizontal="center" vertical="center"/>
    </xf>
    <xf numFmtId="167" fontId="1" fillId="3" borderId="1" xfId="1" applyNumberFormat="1" applyFont="1" applyFill="1" applyBorder="1" applyAlignment="1">
      <alignment horizontal="center" vertical="center"/>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31" xfId="0" applyFont="1" applyFill="1" applyBorder="1" applyAlignment="1">
      <alignment horizontal="center" vertical="center"/>
    </xf>
    <xf numFmtId="0" fontId="17" fillId="3" borderId="2" xfId="0" applyFont="1" applyFill="1" applyBorder="1" applyAlignment="1">
      <alignment horizontal="left" vertical="center" wrapText="1"/>
    </xf>
    <xf numFmtId="166" fontId="1" fillId="0" borderId="13" xfId="2" applyNumberFormat="1" applyFont="1" applyFill="1" applyBorder="1" applyAlignment="1">
      <alignment horizontal="center" vertical="center"/>
    </xf>
    <xf numFmtId="166" fontId="1" fillId="0" borderId="19" xfId="2" applyNumberFormat="1" applyFont="1" applyFill="1" applyBorder="1" applyAlignment="1">
      <alignment horizontal="center" vertical="center"/>
    </xf>
    <xf numFmtId="0" fontId="14" fillId="0" borderId="14" xfId="0" quotePrefix="1" applyFont="1" applyBorder="1" applyAlignment="1">
      <alignment horizontal="left" vertical="center" wrapText="1"/>
    </xf>
    <xf numFmtId="0" fontId="14" fillId="0" borderId="20" xfId="0" quotePrefix="1" applyFont="1" applyBorder="1" applyAlignment="1">
      <alignment horizontal="left" vertical="center" wrapText="1"/>
    </xf>
    <xf numFmtId="0" fontId="14" fillId="0" borderId="19" xfId="0" quotePrefix="1" applyFont="1" applyBorder="1" applyAlignment="1">
      <alignment horizontal="left" vertical="center" wrapText="1"/>
    </xf>
    <xf numFmtId="0" fontId="11" fillId="0" borderId="14" xfId="0" applyFont="1" applyBorder="1" applyAlignment="1">
      <alignment horizontal="center"/>
    </xf>
    <xf numFmtId="0" fontId="11" fillId="0" borderId="20" xfId="0" applyFont="1" applyBorder="1" applyAlignment="1">
      <alignment horizontal="center"/>
    </xf>
    <xf numFmtId="0" fontId="11" fillId="0" borderId="19" xfId="0" applyFont="1" applyBorder="1" applyAlignment="1">
      <alignment horizontal="center"/>
    </xf>
    <xf numFmtId="0" fontId="1" fillId="0" borderId="14" xfId="0" quotePrefix="1" applyFont="1" applyBorder="1" applyAlignment="1">
      <alignment horizontal="left" vertical="center" wrapText="1"/>
    </xf>
    <xf numFmtId="0" fontId="1" fillId="0" borderId="20" xfId="0" quotePrefix="1" applyFont="1" applyBorder="1" applyAlignment="1">
      <alignment horizontal="left" vertical="center" wrapText="1"/>
    </xf>
    <xf numFmtId="0" fontId="1" fillId="0" borderId="19" xfId="0" quotePrefix="1" applyFont="1" applyBorder="1" applyAlignment="1">
      <alignment horizontal="left" vertical="center" wrapText="1"/>
    </xf>
    <xf numFmtId="0" fontId="9" fillId="0" borderId="14" xfId="0" applyFont="1" applyBorder="1" applyAlignment="1">
      <alignment horizontal="center"/>
    </xf>
    <xf numFmtId="0" fontId="9" fillId="0" borderId="20" xfId="0" applyFont="1" applyBorder="1" applyAlignment="1">
      <alignment horizontal="center"/>
    </xf>
    <xf numFmtId="0" fontId="9" fillId="0" borderId="19" xfId="0" applyFont="1" applyBorder="1" applyAlignment="1">
      <alignment horizontal="center"/>
    </xf>
    <xf numFmtId="0" fontId="1" fillId="0" borderId="27" xfId="0" quotePrefix="1" applyFont="1" applyBorder="1" applyAlignment="1">
      <alignment horizontal="center" vertical="center" wrapText="1"/>
    </xf>
    <xf numFmtId="0" fontId="1" fillId="0" borderId="28" xfId="0" quotePrefix="1" applyFont="1" applyBorder="1" applyAlignment="1">
      <alignment horizontal="center" vertical="center" wrapText="1"/>
    </xf>
    <xf numFmtId="0" fontId="1" fillId="0" borderId="29" xfId="0" quotePrefix="1" applyFont="1" applyBorder="1" applyAlignment="1">
      <alignment horizontal="center" vertical="center" wrapText="1"/>
    </xf>
    <xf numFmtId="0" fontId="1" fillId="0" borderId="30" xfId="0" quotePrefix="1" applyFont="1" applyBorder="1" applyAlignment="1">
      <alignment horizontal="center" vertical="center" wrapText="1"/>
    </xf>
    <xf numFmtId="0" fontId="1" fillId="0" borderId="24" xfId="0" quotePrefix="1" applyFont="1" applyBorder="1" applyAlignment="1">
      <alignment horizontal="center" vertical="center" wrapText="1"/>
    </xf>
    <xf numFmtId="0" fontId="1" fillId="0" borderId="31" xfId="0" quotePrefix="1" applyFont="1" applyBorder="1" applyAlignment="1">
      <alignment horizontal="center" vertical="center" wrapText="1"/>
    </xf>
    <xf numFmtId="0" fontId="0" fillId="0" borderId="9" xfId="0" applyBorder="1" applyAlignment="1">
      <alignment horizontal="center"/>
    </xf>
    <xf numFmtId="0" fontId="0" fillId="0" borderId="34" xfId="0" applyBorder="1" applyAlignment="1">
      <alignment horizontal="center"/>
    </xf>
    <xf numFmtId="0" fontId="0" fillId="0" borderId="35" xfId="0" applyBorder="1" applyAlignment="1">
      <alignment horizontal="center"/>
    </xf>
  </cellXfs>
  <cellStyles count="3">
    <cellStyle name="Normal" xfId="0" builtinId="0"/>
    <cellStyle name="Porcentagem" xfId="1" builtinId="5"/>
    <cellStyle name="Vírgula" xfId="2" builtinId="3"/>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38101</xdr:rowOff>
    </xdr:from>
    <xdr:to>
      <xdr:col>0</xdr:col>
      <xdr:colOff>952500</xdr:colOff>
      <xdr:row>1</xdr:row>
      <xdr:rowOff>343607</xdr:rowOff>
    </xdr:to>
    <xdr:pic>
      <xdr:nvPicPr>
        <xdr:cNvPr id="4" name="Picture 2" descr="RGB_logo_IMAG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1"/>
          <a:ext cx="914400" cy="489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showGridLines="0" tabSelected="1" view="pageBreakPreview" zoomScaleNormal="100" zoomScaleSheetLayoutView="100" workbookViewId="0">
      <selection activeCell="B9" sqref="B9:C9"/>
    </sheetView>
  </sheetViews>
  <sheetFormatPr defaultColWidth="8.85546875" defaultRowHeight="15" x14ac:dyDescent="0.25"/>
  <cols>
    <col min="1" max="1" width="70.7109375" style="7" customWidth="1"/>
    <col min="2" max="3" width="10.7109375" customWidth="1"/>
    <col min="4" max="4" width="9.7109375" customWidth="1"/>
    <col min="5" max="6" width="10.7109375" customWidth="1"/>
    <col min="7" max="7" width="9.7109375" customWidth="1"/>
    <col min="8" max="9" width="10.7109375" customWidth="1"/>
    <col min="10" max="10" width="9.7109375" customWidth="1"/>
    <col min="11" max="12" width="10.7109375" customWidth="1"/>
    <col min="13" max="13" width="9.7109375" customWidth="1"/>
    <col min="14" max="15" width="10.7109375" customWidth="1"/>
    <col min="16" max="16" width="9.7109375" customWidth="1"/>
    <col min="17" max="18" width="10.7109375" customWidth="1"/>
    <col min="19" max="19" width="9.7109375" customWidth="1"/>
  </cols>
  <sheetData>
    <row r="1" spans="1:19" x14ac:dyDescent="0.25">
      <c r="A1" s="111" t="s">
        <v>0</v>
      </c>
      <c r="B1" s="112"/>
      <c r="C1" s="112"/>
      <c r="D1" s="112"/>
      <c r="E1" s="112"/>
      <c r="F1" s="112"/>
      <c r="G1" s="112"/>
      <c r="H1" s="112"/>
      <c r="I1" s="113"/>
      <c r="J1" s="36"/>
      <c r="K1" s="36"/>
      <c r="L1" s="36"/>
      <c r="M1" s="36"/>
      <c r="N1" s="36"/>
      <c r="O1" s="36"/>
      <c r="P1" s="36"/>
      <c r="Q1" s="36"/>
      <c r="R1" s="36"/>
      <c r="S1" s="36"/>
    </row>
    <row r="2" spans="1:19" ht="30.95" customHeight="1" x14ac:dyDescent="0.25">
      <c r="A2" s="114"/>
      <c r="B2" s="115"/>
      <c r="C2" s="115"/>
      <c r="D2" s="115"/>
      <c r="E2" s="115"/>
      <c r="F2" s="115"/>
      <c r="G2" s="115"/>
      <c r="H2" s="115"/>
      <c r="I2" s="116"/>
      <c r="J2" s="36"/>
      <c r="K2" s="36"/>
      <c r="L2" s="36"/>
      <c r="M2" s="36"/>
      <c r="N2" s="36"/>
      <c r="O2" s="36"/>
      <c r="P2" s="36"/>
      <c r="Q2" s="36"/>
      <c r="R2" s="36"/>
      <c r="S2" s="36"/>
    </row>
    <row r="3" spans="1:19" s="35" customFormat="1" ht="28.5" customHeight="1" x14ac:dyDescent="0.25">
      <c r="A3" s="33" t="s">
        <v>1</v>
      </c>
      <c r="B3" s="117" t="s">
        <v>2</v>
      </c>
      <c r="C3" s="117"/>
      <c r="D3" s="117" t="s">
        <v>3</v>
      </c>
      <c r="E3" s="117"/>
      <c r="F3" s="117" t="s">
        <v>4</v>
      </c>
      <c r="G3" s="117"/>
      <c r="H3" s="117" t="s">
        <v>5</v>
      </c>
      <c r="I3" s="117"/>
      <c r="J3" s="34"/>
      <c r="K3" s="34"/>
      <c r="L3" s="34"/>
      <c r="M3" s="34"/>
      <c r="N3" s="34"/>
      <c r="O3" s="34"/>
      <c r="P3" s="34"/>
      <c r="Q3" s="34"/>
      <c r="R3" s="34"/>
      <c r="S3" s="34"/>
    </row>
    <row r="4" spans="1:19" ht="8.4499999999999993" customHeight="1" thickBot="1" x14ac:dyDescent="0.3">
      <c r="A4" s="37"/>
      <c r="B4" s="38"/>
      <c r="C4" s="39"/>
      <c r="D4" s="37"/>
      <c r="E4" s="38"/>
      <c r="F4" s="39"/>
      <c r="G4" s="37"/>
      <c r="H4" s="38"/>
      <c r="I4" s="39"/>
      <c r="J4" s="36"/>
      <c r="K4" s="36"/>
      <c r="L4" s="36"/>
      <c r="M4" s="36"/>
      <c r="N4" s="36"/>
      <c r="O4" s="36"/>
      <c r="P4" s="36"/>
      <c r="Q4" s="36"/>
      <c r="R4" s="36"/>
      <c r="S4" s="36"/>
    </row>
    <row r="5" spans="1:19" s="10" customFormat="1" ht="42.75" thickBot="1" x14ac:dyDescent="0.3">
      <c r="A5" s="8" t="s">
        <v>6</v>
      </c>
      <c r="B5" s="9" t="s">
        <v>7</v>
      </c>
      <c r="C5" s="66"/>
      <c r="D5" s="67"/>
      <c r="E5" s="9" t="s">
        <v>7</v>
      </c>
      <c r="F5" s="66"/>
      <c r="G5" s="67"/>
      <c r="H5" s="9" t="s">
        <v>7</v>
      </c>
      <c r="I5" s="66"/>
      <c r="J5" s="67"/>
      <c r="K5" s="9" t="s">
        <v>7</v>
      </c>
      <c r="L5" s="66"/>
      <c r="M5" s="67"/>
      <c r="N5" s="9" t="s">
        <v>7</v>
      </c>
      <c r="O5" s="66"/>
      <c r="P5" s="67"/>
      <c r="Q5" s="9" t="s">
        <v>7</v>
      </c>
      <c r="R5" s="66"/>
      <c r="S5" s="67"/>
    </row>
    <row r="6" spans="1:19" ht="15.75" x14ac:dyDescent="0.25">
      <c r="A6" s="20" t="s">
        <v>8</v>
      </c>
      <c r="B6" s="68"/>
      <c r="C6" s="69"/>
      <c r="D6" s="70"/>
      <c r="E6" s="138"/>
      <c r="F6" s="139"/>
      <c r="G6" s="140"/>
      <c r="H6" s="138"/>
      <c r="I6" s="139"/>
      <c r="J6" s="140"/>
      <c r="K6" s="138"/>
      <c r="L6" s="139"/>
      <c r="M6" s="140"/>
      <c r="N6" s="68"/>
      <c r="O6" s="69"/>
      <c r="P6" s="70"/>
      <c r="Q6" s="68"/>
      <c r="R6" s="69"/>
      <c r="S6" s="70"/>
    </row>
    <row r="7" spans="1:19" ht="29.25" x14ac:dyDescent="0.25">
      <c r="A7" s="21" t="s">
        <v>9</v>
      </c>
      <c r="B7" s="71"/>
      <c r="C7" s="72"/>
      <c r="D7" s="73"/>
      <c r="E7" s="71"/>
      <c r="F7" s="72"/>
      <c r="G7" s="73"/>
      <c r="H7" s="71"/>
      <c r="I7" s="72"/>
      <c r="J7" s="73"/>
      <c r="K7" s="71"/>
      <c r="L7" s="72"/>
      <c r="M7" s="73"/>
      <c r="N7" s="71"/>
      <c r="O7" s="72"/>
      <c r="P7" s="73"/>
      <c r="Q7" s="71"/>
      <c r="R7" s="72"/>
      <c r="S7" s="73"/>
    </row>
    <row r="8" spans="1:19" x14ac:dyDescent="0.25">
      <c r="A8" s="21" t="s">
        <v>10</v>
      </c>
      <c r="B8" s="68"/>
      <c r="C8" s="69"/>
      <c r="D8" s="70"/>
      <c r="E8" s="68"/>
      <c r="F8" s="69"/>
      <c r="G8" s="70"/>
      <c r="H8" s="68"/>
      <c r="I8" s="69"/>
      <c r="J8" s="70"/>
      <c r="K8" s="68"/>
      <c r="L8" s="69"/>
      <c r="M8" s="70"/>
      <c r="N8" s="68"/>
      <c r="O8" s="69"/>
      <c r="P8" s="70"/>
      <c r="Q8" s="68"/>
      <c r="R8" s="69"/>
      <c r="S8" s="70"/>
    </row>
    <row r="9" spans="1:19" ht="15.75" x14ac:dyDescent="0.25">
      <c r="A9" s="22" t="s">
        <v>11</v>
      </c>
      <c r="B9" s="80"/>
      <c r="C9" s="81"/>
      <c r="D9" s="41" t="s">
        <v>12</v>
      </c>
      <c r="E9" s="80"/>
      <c r="F9" s="81"/>
      <c r="G9" s="41" t="s">
        <v>12</v>
      </c>
      <c r="H9" s="80"/>
      <c r="I9" s="81"/>
      <c r="J9" s="41" t="s">
        <v>12</v>
      </c>
      <c r="K9" s="80"/>
      <c r="L9" s="81"/>
      <c r="M9" s="41" t="s">
        <v>12</v>
      </c>
      <c r="N9" s="80"/>
      <c r="O9" s="81"/>
      <c r="P9" s="41" t="s">
        <v>12</v>
      </c>
      <c r="Q9" s="80"/>
      <c r="R9" s="81"/>
      <c r="S9" s="41" t="s">
        <v>12</v>
      </c>
    </row>
    <row r="10" spans="1:19" ht="31.5" x14ac:dyDescent="0.25">
      <c r="A10" s="22" t="s">
        <v>13</v>
      </c>
      <c r="B10" s="82"/>
      <c r="C10" s="83"/>
      <c r="D10" s="14"/>
      <c r="E10" s="82"/>
      <c r="F10" s="83"/>
      <c r="G10" s="14"/>
      <c r="H10" s="71"/>
      <c r="I10" s="74"/>
      <c r="J10" s="14"/>
      <c r="K10" s="71"/>
      <c r="L10" s="74"/>
      <c r="M10" s="14"/>
      <c r="N10" s="71"/>
      <c r="O10" s="74"/>
      <c r="P10" s="14"/>
      <c r="Q10" s="71"/>
      <c r="R10" s="74"/>
      <c r="S10" s="14"/>
    </row>
    <row r="11" spans="1:19" ht="31.5" x14ac:dyDescent="0.25">
      <c r="A11" s="22" t="s">
        <v>14</v>
      </c>
      <c r="B11" s="75"/>
      <c r="C11" s="76"/>
      <c r="D11" s="14"/>
      <c r="E11" s="75"/>
      <c r="F11" s="76"/>
      <c r="G11" s="14"/>
      <c r="H11" s="75"/>
      <c r="I11" s="76"/>
      <c r="J11" s="14"/>
      <c r="K11" s="75"/>
      <c r="L11" s="76"/>
      <c r="M11" s="14"/>
      <c r="N11" s="75"/>
      <c r="O11" s="76"/>
      <c r="P11" s="14"/>
      <c r="Q11" s="75"/>
      <c r="R11" s="76"/>
      <c r="S11" s="14"/>
    </row>
    <row r="12" spans="1:19" ht="31.5" x14ac:dyDescent="0.25">
      <c r="A12" s="22" t="s">
        <v>15</v>
      </c>
      <c r="B12" s="118"/>
      <c r="C12" s="119"/>
      <c r="D12" s="14"/>
      <c r="E12" s="118"/>
      <c r="F12" s="119"/>
      <c r="G12" s="14"/>
      <c r="H12" s="75"/>
      <c r="I12" s="76"/>
      <c r="J12" s="14"/>
      <c r="K12" s="75"/>
      <c r="L12" s="76"/>
      <c r="M12" s="14"/>
      <c r="N12" s="75"/>
      <c r="O12" s="76"/>
      <c r="P12" s="14"/>
      <c r="Q12" s="75"/>
      <c r="R12" s="76"/>
      <c r="S12" s="14"/>
    </row>
    <row r="13" spans="1:19" ht="29.25" x14ac:dyDescent="0.25">
      <c r="A13" s="22" t="s">
        <v>16</v>
      </c>
      <c r="B13" s="77"/>
      <c r="C13" s="78"/>
      <c r="D13" s="79"/>
      <c r="E13" s="77"/>
      <c r="F13" s="78"/>
      <c r="G13" s="79"/>
      <c r="H13" s="77"/>
      <c r="I13" s="78"/>
      <c r="J13" s="79"/>
      <c r="K13" s="77"/>
      <c r="L13" s="78"/>
      <c r="M13" s="79"/>
      <c r="N13" s="77"/>
      <c r="O13" s="78"/>
      <c r="P13" s="79"/>
      <c r="Q13" s="77"/>
      <c r="R13" s="78"/>
      <c r="S13" s="79"/>
    </row>
    <row r="14" spans="1:19" ht="15.75" x14ac:dyDescent="0.25">
      <c r="A14" s="22" t="s">
        <v>17</v>
      </c>
      <c r="B14" s="63" t="e">
        <f>(B11-B12)/B11</f>
        <v>#DIV/0!</v>
      </c>
      <c r="C14" s="64"/>
      <c r="D14" s="65"/>
      <c r="E14" s="63" t="e">
        <f>(E11-E12)/E11</f>
        <v>#DIV/0!</v>
      </c>
      <c r="F14" s="64"/>
      <c r="G14" s="65"/>
      <c r="H14" s="63" t="e">
        <f>(H11-H12)/H11</f>
        <v>#DIV/0!</v>
      </c>
      <c r="I14" s="64"/>
      <c r="J14" s="65"/>
      <c r="K14" s="63" t="e">
        <f>(K11-K12)/K11</f>
        <v>#DIV/0!</v>
      </c>
      <c r="L14" s="64"/>
      <c r="M14" s="65"/>
      <c r="N14" s="63" t="e">
        <f>(N11-N12)/N11</f>
        <v>#DIV/0!</v>
      </c>
      <c r="O14" s="64"/>
      <c r="P14" s="65"/>
      <c r="Q14" s="63" t="e">
        <f>(Q11-Q12)/Q11</f>
        <v>#DIV/0!</v>
      </c>
      <c r="R14" s="64"/>
      <c r="S14" s="65"/>
    </row>
    <row r="15" spans="1:19" ht="15.75" x14ac:dyDescent="0.25">
      <c r="A15" s="22" t="s">
        <v>18</v>
      </c>
      <c r="B15" s="108" t="e">
        <f>B13/B12</f>
        <v>#DIV/0!</v>
      </c>
      <c r="C15" s="109"/>
      <c r="D15" s="110"/>
      <c r="E15" s="108"/>
      <c r="F15" s="109"/>
      <c r="G15" s="110"/>
      <c r="H15" s="108" t="e">
        <f>H13/H12</f>
        <v>#DIV/0!</v>
      </c>
      <c r="I15" s="109"/>
      <c r="J15" s="110"/>
      <c r="K15" s="108" t="e">
        <f>K13/K12</f>
        <v>#DIV/0!</v>
      </c>
      <c r="L15" s="109"/>
      <c r="M15" s="110"/>
      <c r="N15" s="108" t="e">
        <f>N13/N12</f>
        <v>#DIV/0!</v>
      </c>
      <c r="O15" s="109"/>
      <c r="P15" s="110"/>
      <c r="Q15" s="108" t="e">
        <f>Q13/Q12</f>
        <v>#DIV/0!</v>
      </c>
      <c r="R15" s="109"/>
      <c r="S15" s="110"/>
    </row>
    <row r="16" spans="1:19" ht="29.25" x14ac:dyDescent="0.25">
      <c r="A16" s="22" t="s">
        <v>19</v>
      </c>
      <c r="B16" s="84"/>
      <c r="C16" s="85"/>
      <c r="D16" s="12"/>
      <c r="E16" s="84"/>
      <c r="F16" s="85"/>
      <c r="G16" s="12"/>
      <c r="H16" s="84"/>
      <c r="I16" s="85"/>
      <c r="J16" s="12"/>
      <c r="K16" s="84"/>
      <c r="L16" s="85"/>
      <c r="M16" s="12"/>
      <c r="N16" s="84"/>
      <c r="O16" s="85"/>
      <c r="P16" s="12"/>
      <c r="Q16" s="84"/>
      <c r="R16" s="85"/>
      <c r="S16" s="12"/>
    </row>
    <row r="17" spans="1:19" ht="31.5" x14ac:dyDescent="0.25">
      <c r="A17" s="22" t="s">
        <v>20</v>
      </c>
      <c r="B17" s="15"/>
      <c r="C17" s="42"/>
      <c r="D17" s="12"/>
      <c r="E17" s="15"/>
      <c r="F17" s="42"/>
      <c r="G17" s="12"/>
      <c r="H17" s="15"/>
      <c r="I17" s="42"/>
      <c r="J17" s="12"/>
      <c r="K17" s="15"/>
      <c r="L17" s="42"/>
      <c r="M17" s="12"/>
      <c r="N17" s="15"/>
      <c r="O17" s="42"/>
      <c r="P17" s="12"/>
      <c r="Q17" s="15"/>
      <c r="R17" s="42"/>
      <c r="S17" s="12"/>
    </row>
    <row r="18" spans="1:19" ht="31.5" x14ac:dyDescent="0.25">
      <c r="A18" s="22" t="s">
        <v>21</v>
      </c>
      <c r="B18" s="15"/>
      <c r="C18" s="43"/>
      <c r="D18" s="12"/>
      <c r="E18" s="15"/>
      <c r="F18" s="43"/>
      <c r="G18" s="12"/>
      <c r="H18" s="15"/>
      <c r="I18" s="43"/>
      <c r="J18" s="12"/>
      <c r="K18" s="15"/>
      <c r="L18" s="43"/>
      <c r="M18" s="12"/>
      <c r="N18" s="15"/>
      <c r="O18" s="43"/>
      <c r="P18" s="12"/>
      <c r="Q18" s="15"/>
      <c r="R18" s="43"/>
      <c r="S18" s="12"/>
    </row>
    <row r="19" spans="1:19" ht="31.5" customHeight="1" x14ac:dyDescent="0.25">
      <c r="A19" s="22" t="s">
        <v>22</v>
      </c>
      <c r="B19" s="11"/>
      <c r="C19" s="43"/>
      <c r="D19" s="12"/>
      <c r="E19" s="11"/>
      <c r="F19" s="44"/>
      <c r="G19" s="12"/>
      <c r="H19" s="11"/>
      <c r="I19" s="43"/>
      <c r="J19" s="12"/>
      <c r="K19" s="11"/>
      <c r="L19" s="43"/>
      <c r="M19" s="12"/>
      <c r="N19" s="11"/>
      <c r="O19" s="43"/>
      <c r="P19" s="12"/>
      <c r="Q19" s="11"/>
      <c r="R19" s="43"/>
      <c r="S19" s="12"/>
    </row>
    <row r="20" spans="1:19" ht="29.25" x14ac:dyDescent="0.25">
      <c r="A20" s="22" t="s">
        <v>23</v>
      </c>
      <c r="B20" s="84"/>
      <c r="C20" s="85"/>
      <c r="D20" s="12"/>
      <c r="E20" s="86"/>
      <c r="F20" s="87"/>
      <c r="G20" s="12"/>
      <c r="H20" s="84"/>
      <c r="I20" s="85"/>
      <c r="J20" s="12"/>
      <c r="K20" s="84"/>
      <c r="L20" s="85"/>
      <c r="M20" s="12"/>
      <c r="N20" s="84"/>
      <c r="O20" s="85"/>
      <c r="P20" s="12"/>
      <c r="Q20" s="84"/>
      <c r="R20" s="85"/>
      <c r="S20" s="12"/>
    </row>
    <row r="21" spans="1:19" ht="31.5" x14ac:dyDescent="0.25">
      <c r="A21" s="22" t="s">
        <v>24</v>
      </c>
      <c r="B21" s="11"/>
      <c r="C21" s="45"/>
      <c r="D21" s="12"/>
      <c r="E21" s="11"/>
      <c r="F21" s="46"/>
      <c r="G21" s="12"/>
      <c r="H21" s="11"/>
      <c r="I21" s="42"/>
      <c r="J21" s="12"/>
      <c r="K21" s="11"/>
      <c r="L21" s="42"/>
      <c r="M21" s="12"/>
      <c r="N21" s="11"/>
      <c r="O21" s="42"/>
      <c r="P21" s="12"/>
      <c r="Q21" s="11"/>
      <c r="R21" s="42"/>
      <c r="S21" s="12"/>
    </row>
    <row r="22" spans="1:19" ht="31.5" customHeight="1" x14ac:dyDescent="0.25">
      <c r="A22" s="22" t="s">
        <v>25</v>
      </c>
      <c r="B22" s="84"/>
      <c r="C22" s="85"/>
      <c r="D22" s="12"/>
      <c r="E22" s="86"/>
      <c r="F22" s="87"/>
      <c r="G22" s="12"/>
      <c r="H22" s="84"/>
      <c r="I22" s="85"/>
      <c r="J22" s="12"/>
      <c r="K22" s="84"/>
      <c r="L22" s="85"/>
      <c r="M22" s="12"/>
      <c r="N22" s="84"/>
      <c r="O22" s="85"/>
      <c r="P22" s="12"/>
      <c r="Q22" s="84"/>
      <c r="R22" s="85"/>
      <c r="S22" s="12"/>
    </row>
    <row r="23" spans="1:19" ht="29.25" customHeight="1" thickBot="1" x14ac:dyDescent="0.3">
      <c r="A23" s="23" t="s">
        <v>26</v>
      </c>
      <c r="B23" s="106"/>
      <c r="C23" s="107"/>
      <c r="D23" s="13"/>
      <c r="E23" s="106"/>
      <c r="F23" s="107"/>
      <c r="G23" s="13"/>
      <c r="H23" s="106"/>
      <c r="I23" s="107"/>
      <c r="J23" s="13"/>
      <c r="K23" s="106"/>
      <c r="L23" s="107"/>
      <c r="M23" s="13"/>
      <c r="N23" s="106"/>
      <c r="O23" s="107"/>
      <c r="P23" s="13"/>
      <c r="Q23" s="106"/>
      <c r="R23" s="107"/>
      <c r="S23" s="13"/>
    </row>
    <row r="24" spans="1:19" s="2" customFormat="1" ht="32.25" thickBot="1" x14ac:dyDescent="0.3">
      <c r="A24" s="24" t="s">
        <v>27</v>
      </c>
    </row>
    <row r="25" spans="1:19" ht="15.75" x14ac:dyDescent="0.25">
      <c r="A25" s="47" t="s">
        <v>28</v>
      </c>
      <c r="B25" s="48" t="e">
        <f>B16/B11</f>
        <v>#DIV/0!</v>
      </c>
      <c r="C25" s="16" t="str">
        <f>IF(D16="square meters","sq.m/bird","sq.ft/bird")</f>
        <v>sq.ft/bird</v>
      </c>
      <c r="D25" s="49"/>
      <c r="E25" s="48" t="e">
        <f>E16/E11</f>
        <v>#DIV/0!</v>
      </c>
      <c r="F25" s="16" t="str">
        <f>IF(G16="square meters","sq.m/bird","sq.ft/bird")</f>
        <v>sq.ft/bird</v>
      </c>
      <c r="G25" s="49"/>
      <c r="H25" s="48" t="e">
        <f>H16/H11</f>
        <v>#DIV/0!</v>
      </c>
      <c r="I25" s="16" t="str">
        <f>IF(J16="square meters","sq.m/bird","sq.ft/bird")</f>
        <v>sq.ft/bird</v>
      </c>
      <c r="J25" s="49"/>
      <c r="K25" s="48" t="e">
        <f>K16/K11</f>
        <v>#DIV/0!</v>
      </c>
      <c r="L25" s="16" t="str">
        <f>IF(M16="square meters","sq.m/bird","sq.ft/bird")</f>
        <v>sq.ft/bird</v>
      </c>
      <c r="M25" s="49"/>
      <c r="N25" s="48" t="e">
        <f>N16/N11</f>
        <v>#DIV/0!</v>
      </c>
      <c r="O25" s="16" t="str">
        <f>IF(P16="square meters","sq.m/bird","sq.ft/bird")</f>
        <v>sq.ft/bird</v>
      </c>
      <c r="P25" s="49"/>
      <c r="Q25" s="48" t="e">
        <f>Q16/Q11</f>
        <v>#DIV/0!</v>
      </c>
      <c r="R25" s="16" t="str">
        <f>IF(S16="square meters","sq.m/bird","sq.ft/bird")</f>
        <v>sq.ft/bird</v>
      </c>
      <c r="S25" s="49"/>
    </row>
    <row r="26" spans="1:19" ht="31.5" customHeight="1" x14ac:dyDescent="0.25">
      <c r="A26" s="50" t="s">
        <v>29</v>
      </c>
      <c r="B26" s="51" t="e">
        <f>IF(D17="linear meters",C17*100/B11,C17*12/B11)</f>
        <v>#DIV/0!</v>
      </c>
      <c r="C26" s="17" t="str">
        <f>IF(D17="linear meters","cm/bird","in/bird")</f>
        <v>in/bird</v>
      </c>
      <c r="D26" s="52"/>
      <c r="E26" s="51" t="e">
        <f>IF(G17="linear meters",F17*100/E11,F17*12/E11)</f>
        <v>#DIV/0!</v>
      </c>
      <c r="F26" s="17" t="str">
        <f>IF(G17="linear meters","cm/bird","in/bird")</f>
        <v>in/bird</v>
      </c>
      <c r="G26" s="52"/>
      <c r="H26" s="51" t="e">
        <f>IF(J17="linear meters",I17*100/H11,I17*12/H11)</f>
        <v>#DIV/0!</v>
      </c>
      <c r="I26" s="17" t="str">
        <f>IF(J17="linear meters","cm/bird","in/bird")</f>
        <v>in/bird</v>
      </c>
      <c r="J26" s="52"/>
      <c r="K26" s="51" t="e">
        <f>IF(M17="linear meters",L17*100/K11,L17*12/K11)</f>
        <v>#DIV/0!</v>
      </c>
      <c r="L26" s="17" t="str">
        <f>IF(M17="linear meters","cm/bird","in/bird")</f>
        <v>in/bird</v>
      </c>
      <c r="M26" s="52"/>
      <c r="N26" s="51" t="e">
        <f>IF(P17="linear meters",O17*100/N11,O17*12/N11)</f>
        <v>#DIV/0!</v>
      </c>
      <c r="O26" s="17" t="str">
        <f>IF(P17="linear meters","cm/bird","in/bird")</f>
        <v>in/bird</v>
      </c>
      <c r="P26" s="52"/>
      <c r="Q26" s="51" t="e">
        <f>IF(S17="linear meters",R17*100/Q11,R17*12/Q11)</f>
        <v>#DIV/0!</v>
      </c>
      <c r="R26" s="17" t="str">
        <f>IF(S17="linear meters","cm/bird","in/bird")</f>
        <v>in/bird</v>
      </c>
      <c r="S26" s="52"/>
    </row>
    <row r="27" spans="1:19" ht="31.5" x14ac:dyDescent="0.25">
      <c r="A27" s="50" t="s">
        <v>30</v>
      </c>
      <c r="B27" s="51" t="e">
        <f>IF(D18="units",B11/C18,IF(D18="linear meters",C18*100/B11,C18*12/B11))</f>
        <v>#DIV/0!</v>
      </c>
      <c r="C27" s="17" t="str">
        <f>IF(D18="units","birds/unit",IF(D18="linear meters","cm/bird","in/bird"))</f>
        <v>in/bird</v>
      </c>
      <c r="D27" s="52"/>
      <c r="E27" s="51" t="e">
        <f>IF(G18="units",E11/F18,IF(G18="linear meters",F18*100/E11,F18*12/E11))</f>
        <v>#DIV/0!</v>
      </c>
      <c r="F27" s="17" t="str">
        <f>IF(G18="units","birds/unit",IF(G18="linear meters","cm/bird","in/bird"))</f>
        <v>in/bird</v>
      </c>
      <c r="G27" s="52"/>
      <c r="H27" s="51" t="e">
        <f>IF(J18="units",H11/I18,IF(J18="linear meters",I18*100/H11,I18*12/H11))</f>
        <v>#DIV/0!</v>
      </c>
      <c r="I27" s="17" t="str">
        <f>IF(J18="units","birds/unit",IF(J18="linear meters","cm/bird","in/bird"))</f>
        <v>in/bird</v>
      </c>
      <c r="J27" s="52"/>
      <c r="K27" s="51" t="e">
        <f>IF(M18="units",K11/L18,IF(M18="linear meters",L18*100/K11,L18*12/K11))</f>
        <v>#DIV/0!</v>
      </c>
      <c r="L27" s="17" t="str">
        <f>IF(M18="units","birds/unit",IF(M18="linear meters","cm/bird","in/bird"))</f>
        <v>in/bird</v>
      </c>
      <c r="M27" s="52"/>
      <c r="N27" s="51" t="e">
        <f>IF(P18="units",N11/O18,IF(P18="linear meters",O18*100/N11,O18*12/N11))</f>
        <v>#DIV/0!</v>
      </c>
      <c r="O27" s="17" t="str">
        <f>IF(P18="units","birds/unit",IF(P18="linear meters","cm/bird","in/bird"))</f>
        <v>in/bird</v>
      </c>
      <c r="P27" s="52"/>
      <c r="Q27" s="51" t="e">
        <f>IF(S18="units",Q11/R18,IF(S18="linear meters",R18*100/Q11,R18*12/Q11))</f>
        <v>#DIV/0!</v>
      </c>
      <c r="R27" s="17" t="str">
        <f>IF(S18="units","birds/unit",IF(S18="linear meters","cm/bird","in/bird"))</f>
        <v>in/bird</v>
      </c>
      <c r="S27" s="52"/>
    </row>
    <row r="28" spans="1:19" ht="31.5" x14ac:dyDescent="0.25">
      <c r="A28" s="50" t="s">
        <v>31</v>
      </c>
      <c r="B28" s="51" t="e">
        <f>IF(D19="units",B11/C19,C19/(B11/100))</f>
        <v>#DIV/0!</v>
      </c>
      <c r="C28" s="17" t="str">
        <f>IF(D19="units","birds/unit",IF(D19="square meters","sqm/100 birds","sqft/100 birds"))</f>
        <v>sqft/100 birds</v>
      </c>
      <c r="D28" s="52"/>
      <c r="E28" s="51" t="e">
        <f>IF(G19="units",E11/F19,F19/(E11/100))</f>
        <v>#DIV/0!</v>
      </c>
      <c r="F28" s="17" t="str">
        <f>IF(G19="units","birds/unit",IF(G19="square meters","sqm/100 birds","sqft/100 birds"))</f>
        <v>sqft/100 birds</v>
      </c>
      <c r="G28" s="52"/>
      <c r="H28" s="51" t="e">
        <f>IF(J19="units",H11/I19,I19/(H11/100))</f>
        <v>#DIV/0!</v>
      </c>
      <c r="I28" s="17" t="str">
        <f>IF(J19="units","birds/unit",IF(J19="square meters","sqm/100 birds","sqft/100 birds"))</f>
        <v>sqft/100 birds</v>
      </c>
      <c r="J28" s="52"/>
      <c r="K28" s="51" t="e">
        <f>IF(M19="units",K11/L19,L19/(K11/100))</f>
        <v>#DIV/0!</v>
      </c>
      <c r="L28" s="17" t="str">
        <f>IF(M19="units","birds/unit",IF(M19="square meters","sqm/100 birds","sqft/100 birds"))</f>
        <v>sqft/100 birds</v>
      </c>
      <c r="M28" s="52"/>
      <c r="N28" s="51" t="e">
        <f>IF(P19="units",N11/O19,O19/(N11/100))</f>
        <v>#DIV/0!</v>
      </c>
      <c r="O28" s="17" t="str">
        <f>IF(P19="units","birds/unit",IF(P19="square meters","sqm/100 birds","sqft/100 birds"))</f>
        <v>sqft/100 birds</v>
      </c>
      <c r="P28" s="52"/>
      <c r="Q28" s="51" t="e">
        <f>IF(S19="units",Q11/R19,R19/(Q11/100))</f>
        <v>#DIV/0!</v>
      </c>
      <c r="R28" s="17" t="str">
        <f>IF(S19="units","birds/unit",IF(S19="square meters","sqm/100 birds","sqft/100 birds"))</f>
        <v>sqft/100 birds</v>
      </c>
      <c r="S28" s="52"/>
    </row>
    <row r="29" spans="1:19" ht="31.5" x14ac:dyDescent="0.25">
      <c r="A29" s="50" t="s">
        <v>32</v>
      </c>
      <c r="B29" s="53" t="e">
        <f>B20/B16</f>
        <v>#DIV/0!</v>
      </c>
      <c r="C29" s="18" t="s">
        <v>33</v>
      </c>
      <c r="D29" s="52"/>
      <c r="E29" s="53" t="e">
        <f>E20/E16</f>
        <v>#DIV/0!</v>
      </c>
      <c r="F29" s="18" t="s">
        <v>33</v>
      </c>
      <c r="G29" s="52"/>
      <c r="H29" s="53" t="e">
        <f>H20/H16</f>
        <v>#DIV/0!</v>
      </c>
      <c r="I29" s="18" t="s">
        <v>33</v>
      </c>
      <c r="J29" s="52"/>
      <c r="K29" s="53" t="e">
        <f>K20/K16</f>
        <v>#DIV/0!</v>
      </c>
      <c r="L29" s="18" t="s">
        <v>33</v>
      </c>
      <c r="M29" s="52"/>
      <c r="N29" s="53" t="e">
        <f>N20/N16</f>
        <v>#DIV/0!</v>
      </c>
      <c r="O29" s="18" t="s">
        <v>33</v>
      </c>
      <c r="P29" s="52"/>
      <c r="Q29" s="53" t="e">
        <f>Q20/Q16</f>
        <v>#DIV/0!</v>
      </c>
      <c r="R29" s="18" t="s">
        <v>33</v>
      </c>
      <c r="S29" s="52"/>
    </row>
    <row r="30" spans="1:19" ht="31.5" x14ac:dyDescent="0.25">
      <c r="A30" s="50" t="s">
        <v>34</v>
      </c>
      <c r="B30" s="51" t="e">
        <f>IF(D21="linear meters",C21*100/B11,C21*12/B11)</f>
        <v>#DIV/0!</v>
      </c>
      <c r="C30" s="17" t="str">
        <f>IF(D21="linear meters","cm/bird","in/bird")</f>
        <v>in/bird</v>
      </c>
      <c r="D30" s="52"/>
      <c r="E30" s="51" t="e">
        <f>IF(G21="linear meters",F21*100/E11,F21*12/E11)</f>
        <v>#DIV/0!</v>
      </c>
      <c r="F30" s="17" t="str">
        <f>IF(G21="linear meters","cm/bird","in/bird")</f>
        <v>in/bird</v>
      </c>
      <c r="G30" s="52"/>
      <c r="H30" s="51" t="e">
        <f>IF(J21="linear meters",I21*100/H11,I21*12/H11)</f>
        <v>#DIV/0!</v>
      </c>
      <c r="I30" s="17" t="str">
        <f>IF(J21="linear meters","cm/bird","in/bird")</f>
        <v>in/bird</v>
      </c>
      <c r="J30" s="52"/>
      <c r="K30" s="51" t="e">
        <f>IF(M21="linear meters",L21*100/K11,L21*12/K11)</f>
        <v>#DIV/0!</v>
      </c>
      <c r="L30" s="17" t="str">
        <f>IF(M21="linear meters","cm/bird","in/bird")</f>
        <v>in/bird</v>
      </c>
      <c r="M30" s="52"/>
      <c r="N30" s="51" t="e">
        <f>IF(P21="linear meters",O21*100/N11,O21*12/N11)</f>
        <v>#DIV/0!</v>
      </c>
      <c r="O30" s="17" t="str">
        <f>IF(P21="linear meters","cm/bird","in/bird")</f>
        <v>in/bird</v>
      </c>
      <c r="P30" s="52"/>
      <c r="Q30" s="51" t="e">
        <f>IF(S21="linear meters",R21*100/Q11,R21*12/Q11)</f>
        <v>#DIV/0!</v>
      </c>
      <c r="R30" s="17" t="str">
        <f>IF(S21="linear meters","cm/bird","in/bird")</f>
        <v>in/bird</v>
      </c>
      <c r="S30" s="52"/>
    </row>
    <row r="31" spans="1:19" ht="25.5" x14ac:dyDescent="0.25">
      <c r="A31" s="50" t="s">
        <v>35</v>
      </c>
      <c r="B31" s="53" t="e">
        <f>B22/C21</f>
        <v>#DIV/0!</v>
      </c>
      <c r="C31" s="18" t="s">
        <v>36</v>
      </c>
      <c r="D31" s="52"/>
      <c r="E31" s="53" t="e">
        <f>E22/F21</f>
        <v>#DIV/0!</v>
      </c>
      <c r="F31" s="18" t="s">
        <v>36</v>
      </c>
      <c r="G31" s="52"/>
      <c r="H31" s="53" t="e">
        <f>H22/I21</f>
        <v>#DIV/0!</v>
      </c>
      <c r="I31" s="18" t="s">
        <v>36</v>
      </c>
      <c r="J31" s="52"/>
      <c r="K31" s="53" t="e">
        <f>K22/L21</f>
        <v>#DIV/0!</v>
      </c>
      <c r="L31" s="18" t="s">
        <v>36</v>
      </c>
      <c r="M31" s="52"/>
      <c r="N31" s="53" t="e">
        <f>N22/O21</f>
        <v>#DIV/0!</v>
      </c>
      <c r="O31" s="18" t="s">
        <v>36</v>
      </c>
      <c r="P31" s="52"/>
      <c r="Q31" s="53" t="e">
        <f>Q22/R21</f>
        <v>#DIV/0!</v>
      </c>
      <c r="R31" s="18" t="s">
        <v>36</v>
      </c>
      <c r="S31" s="52"/>
    </row>
    <row r="32" spans="1:19" ht="32.25" thickBot="1" x14ac:dyDescent="0.3">
      <c r="A32" s="54" t="s">
        <v>37</v>
      </c>
      <c r="B32" s="55" t="e">
        <f>B23/B11</f>
        <v>#DIV/0!</v>
      </c>
      <c r="C32" s="19" t="str">
        <f>IF(D23="not applicable"," ",IF(D23="square meters","sq.m/bird","sq.ft/bird"))</f>
        <v>sq.ft/bird</v>
      </c>
      <c r="D32" s="56"/>
      <c r="E32" s="55" t="e">
        <f>E23/E11</f>
        <v>#DIV/0!</v>
      </c>
      <c r="F32" s="19" t="str">
        <f>IF(G23="not applicable"," ",IF(G23="square meters","sq.m/bird","sq.ft/bird"))</f>
        <v>sq.ft/bird</v>
      </c>
      <c r="G32" s="56"/>
      <c r="H32" s="55" t="e">
        <f>H23/H11</f>
        <v>#DIV/0!</v>
      </c>
      <c r="I32" s="19" t="str">
        <f>IF(J23="not applicable"," ",IF(J23="square meters","sq.m/bird","sq.ft/bird"))</f>
        <v>sq.ft/bird</v>
      </c>
      <c r="J32" s="56"/>
      <c r="K32" s="55" t="e">
        <f>K23/K11</f>
        <v>#DIV/0!</v>
      </c>
      <c r="L32" s="19" t="str">
        <f>IF(M23="not applicable"," ",IF(M23="square meters","sq.m/bird","sq.ft/bird"))</f>
        <v>sq.ft/bird</v>
      </c>
      <c r="M32" s="56"/>
      <c r="N32" s="55" t="e">
        <f>N23/N11</f>
        <v>#DIV/0!</v>
      </c>
      <c r="O32" s="19" t="str">
        <f>IF(P23="not applicable"," ",IF(P23="square meters","sq.m/bird","sq.ft/bird"))</f>
        <v>sq.ft/bird</v>
      </c>
      <c r="P32" s="56"/>
      <c r="Q32" s="55" t="e">
        <f>Q23/Q11</f>
        <v>#DIV/0!</v>
      </c>
      <c r="R32" s="19" t="str">
        <f>IF(S23="not applicable"," ",IF(S23="square meters","sq.m/bird","sq.ft/bird"))</f>
        <v>sq.ft/bird</v>
      </c>
      <c r="S32" s="56"/>
    </row>
    <row r="33" spans="1:19" s="36" customFormat="1" ht="12" customHeight="1" x14ac:dyDescent="0.25">
      <c r="A33" s="57"/>
    </row>
    <row r="34" spans="1:19" s="36" customFormat="1" ht="15.75" x14ac:dyDescent="0.25">
      <c r="A34" s="40" t="s">
        <v>38</v>
      </c>
    </row>
    <row r="35" spans="1:19" ht="15" customHeight="1" x14ac:dyDescent="0.25">
      <c r="A35" s="97"/>
      <c r="B35" s="98"/>
      <c r="C35" s="98"/>
      <c r="D35" s="98"/>
      <c r="E35" s="98"/>
      <c r="F35" s="98"/>
      <c r="G35" s="99"/>
      <c r="H35" s="88" t="s">
        <v>39</v>
      </c>
      <c r="I35" s="89"/>
      <c r="J35" s="89"/>
      <c r="K35" s="89"/>
      <c r="L35" s="89"/>
      <c r="M35" s="89"/>
      <c r="N35" s="89"/>
      <c r="O35" s="89"/>
      <c r="P35" s="89"/>
      <c r="Q35" s="89"/>
      <c r="R35" s="89"/>
      <c r="S35" s="90"/>
    </row>
    <row r="36" spans="1:19" ht="15" customHeight="1" x14ac:dyDescent="0.25">
      <c r="A36" s="100"/>
      <c r="B36" s="101"/>
      <c r="C36" s="101"/>
      <c r="D36" s="101"/>
      <c r="E36" s="101"/>
      <c r="F36" s="101"/>
      <c r="G36" s="102"/>
      <c r="H36" s="91"/>
      <c r="I36" s="92"/>
      <c r="J36" s="92"/>
      <c r="K36" s="92"/>
      <c r="L36" s="92"/>
      <c r="M36" s="92"/>
      <c r="N36" s="92"/>
      <c r="O36" s="92"/>
      <c r="P36" s="92"/>
      <c r="Q36" s="92"/>
      <c r="R36" s="92"/>
      <c r="S36" s="93"/>
    </row>
    <row r="37" spans="1:19" ht="15" customHeight="1" x14ac:dyDescent="0.25">
      <c r="A37" s="100"/>
      <c r="B37" s="101"/>
      <c r="C37" s="101"/>
      <c r="D37" s="101"/>
      <c r="E37" s="101"/>
      <c r="F37" s="101"/>
      <c r="G37" s="102"/>
      <c r="H37" s="91"/>
      <c r="I37" s="92"/>
      <c r="J37" s="92"/>
      <c r="K37" s="92"/>
      <c r="L37" s="92"/>
      <c r="M37" s="92"/>
      <c r="N37" s="92"/>
      <c r="O37" s="92"/>
      <c r="P37" s="92"/>
      <c r="Q37" s="92"/>
      <c r="R37" s="92"/>
      <c r="S37" s="93"/>
    </row>
    <row r="38" spans="1:19" ht="15" customHeight="1" x14ac:dyDescent="0.25">
      <c r="A38" s="100"/>
      <c r="B38" s="101"/>
      <c r="C38" s="101"/>
      <c r="D38" s="101"/>
      <c r="E38" s="101"/>
      <c r="F38" s="101"/>
      <c r="G38" s="102"/>
      <c r="H38" s="91"/>
      <c r="I38" s="92"/>
      <c r="J38" s="92"/>
      <c r="K38" s="92"/>
      <c r="L38" s="92"/>
      <c r="M38" s="92"/>
      <c r="N38" s="92"/>
      <c r="O38" s="92"/>
      <c r="P38" s="92"/>
      <c r="Q38" s="92"/>
      <c r="R38" s="92"/>
      <c r="S38" s="93"/>
    </row>
    <row r="39" spans="1:19" ht="15" customHeight="1" x14ac:dyDescent="0.25">
      <c r="A39" s="100"/>
      <c r="B39" s="101"/>
      <c r="C39" s="101"/>
      <c r="D39" s="101"/>
      <c r="E39" s="101"/>
      <c r="F39" s="101"/>
      <c r="G39" s="102"/>
      <c r="H39" s="91"/>
      <c r="I39" s="92"/>
      <c r="J39" s="92"/>
      <c r="K39" s="92"/>
      <c r="L39" s="92"/>
      <c r="M39" s="92"/>
      <c r="N39" s="92"/>
      <c r="O39" s="92"/>
      <c r="P39" s="92"/>
      <c r="Q39" s="92"/>
      <c r="R39" s="92"/>
      <c r="S39" s="93"/>
    </row>
    <row r="40" spans="1:19" ht="15" customHeight="1" x14ac:dyDescent="0.25">
      <c r="A40" s="100"/>
      <c r="B40" s="101"/>
      <c r="C40" s="101"/>
      <c r="D40" s="101"/>
      <c r="E40" s="101"/>
      <c r="F40" s="101"/>
      <c r="G40" s="102"/>
      <c r="H40" s="91"/>
      <c r="I40" s="92"/>
      <c r="J40" s="92"/>
      <c r="K40" s="92"/>
      <c r="L40" s="92"/>
      <c r="M40" s="92"/>
      <c r="N40" s="92"/>
      <c r="O40" s="92"/>
      <c r="P40" s="92"/>
      <c r="Q40" s="92"/>
      <c r="R40" s="92"/>
      <c r="S40" s="93"/>
    </row>
    <row r="41" spans="1:19" ht="15" customHeight="1" x14ac:dyDescent="0.25">
      <c r="A41" s="100"/>
      <c r="B41" s="101"/>
      <c r="C41" s="101"/>
      <c r="D41" s="101"/>
      <c r="E41" s="101"/>
      <c r="F41" s="101"/>
      <c r="G41" s="102"/>
      <c r="H41" s="91"/>
      <c r="I41" s="92"/>
      <c r="J41" s="92"/>
      <c r="K41" s="92"/>
      <c r="L41" s="92"/>
      <c r="M41" s="92"/>
      <c r="N41" s="92"/>
      <c r="O41" s="92"/>
      <c r="P41" s="92"/>
      <c r="Q41" s="92"/>
      <c r="R41" s="92"/>
      <c r="S41" s="93"/>
    </row>
    <row r="42" spans="1:19" ht="15" customHeight="1" x14ac:dyDescent="0.25">
      <c r="A42" s="100"/>
      <c r="B42" s="101"/>
      <c r="C42" s="101"/>
      <c r="D42" s="101"/>
      <c r="E42" s="101"/>
      <c r="F42" s="101"/>
      <c r="G42" s="102"/>
      <c r="H42" s="91"/>
      <c r="I42" s="92"/>
      <c r="J42" s="92"/>
      <c r="K42" s="92"/>
      <c r="L42" s="92"/>
      <c r="M42" s="92"/>
      <c r="N42" s="92"/>
      <c r="O42" s="92"/>
      <c r="P42" s="92"/>
      <c r="Q42" s="92"/>
      <c r="R42" s="92"/>
      <c r="S42" s="93"/>
    </row>
    <row r="43" spans="1:19" ht="15" customHeight="1" x14ac:dyDescent="0.25">
      <c r="A43" s="100"/>
      <c r="B43" s="101"/>
      <c r="C43" s="101"/>
      <c r="D43" s="101"/>
      <c r="E43" s="101"/>
      <c r="F43" s="101"/>
      <c r="G43" s="102"/>
      <c r="H43" s="91"/>
      <c r="I43" s="92"/>
      <c r="J43" s="92"/>
      <c r="K43" s="92"/>
      <c r="L43" s="92"/>
      <c r="M43" s="92"/>
      <c r="N43" s="92"/>
      <c r="O43" s="92"/>
      <c r="P43" s="92"/>
      <c r="Q43" s="92"/>
      <c r="R43" s="92"/>
      <c r="S43" s="93"/>
    </row>
    <row r="44" spans="1:19" ht="15" customHeight="1" x14ac:dyDescent="0.25">
      <c r="A44" s="100"/>
      <c r="B44" s="101"/>
      <c r="C44" s="101"/>
      <c r="D44" s="101"/>
      <c r="E44" s="101"/>
      <c r="F44" s="101"/>
      <c r="G44" s="102"/>
      <c r="H44" s="91"/>
      <c r="I44" s="92"/>
      <c r="J44" s="92"/>
      <c r="K44" s="92"/>
      <c r="L44" s="92"/>
      <c r="M44" s="92"/>
      <c r="N44" s="92"/>
      <c r="O44" s="92"/>
      <c r="P44" s="92"/>
      <c r="Q44" s="92"/>
      <c r="R44" s="92"/>
      <c r="S44" s="93"/>
    </row>
    <row r="45" spans="1:19" ht="15" customHeight="1" x14ac:dyDescent="0.25">
      <c r="A45" s="103"/>
      <c r="B45" s="104"/>
      <c r="C45" s="104"/>
      <c r="D45" s="104"/>
      <c r="E45" s="104"/>
      <c r="F45" s="104"/>
      <c r="G45" s="105"/>
      <c r="H45" s="94"/>
      <c r="I45" s="95"/>
      <c r="J45" s="95"/>
      <c r="K45" s="95"/>
      <c r="L45" s="95"/>
      <c r="M45" s="95"/>
      <c r="N45" s="95"/>
      <c r="O45" s="95"/>
      <c r="P45" s="95"/>
      <c r="Q45" s="95"/>
      <c r="R45" s="95"/>
      <c r="S45" s="96"/>
    </row>
  </sheetData>
  <customSheetViews>
    <customSheetView guid="{0F3F3521-E85C-47BF-A5AA-B56634608323}" showPageBreaks="1" showGridLines="0" printArea="1" hiddenRows="1" view="pageBreakPreview">
      <selection activeCell="A3" sqref="A3"/>
      <colBreaks count="1" manualBreakCount="1">
        <brk id="13" max="36" man="1"/>
      </colBreaks>
      <pageMargins left="0" right="0" top="0" bottom="0" header="0" footer="0"/>
      <pageSetup scale="65" fitToWidth="2" orientation="landscape" horizontalDpi="1200" verticalDpi="1200" r:id="rId1"/>
    </customSheetView>
  </customSheetViews>
  <mergeCells count="97">
    <mergeCell ref="E12:F12"/>
    <mergeCell ref="Q12:R12"/>
    <mergeCell ref="B13:D13"/>
    <mergeCell ref="E13:G13"/>
    <mergeCell ref="H13:J13"/>
    <mergeCell ref="K13:M13"/>
    <mergeCell ref="N13:P13"/>
    <mergeCell ref="B15:D15"/>
    <mergeCell ref="E15:G15"/>
    <mergeCell ref="H15:J15"/>
    <mergeCell ref="K15:M15"/>
    <mergeCell ref="N15:P15"/>
    <mergeCell ref="Q15:S15"/>
    <mergeCell ref="A1:I2"/>
    <mergeCell ref="B3:C3"/>
    <mergeCell ref="D3:E3"/>
    <mergeCell ref="F3:G3"/>
    <mergeCell ref="H3:I3"/>
    <mergeCell ref="B12:C12"/>
    <mergeCell ref="B14:D14"/>
    <mergeCell ref="H14:J14"/>
    <mergeCell ref="E8:G8"/>
    <mergeCell ref="H8:J8"/>
    <mergeCell ref="Q9:R9"/>
    <mergeCell ref="H12:I12"/>
    <mergeCell ref="E14:G14"/>
    <mergeCell ref="K14:M14"/>
    <mergeCell ref="N12:O12"/>
    <mergeCell ref="C5:D5"/>
    <mergeCell ref="B6:D6"/>
    <mergeCell ref="B7:D7"/>
    <mergeCell ref="B10:C10"/>
    <mergeCell ref="B11:C11"/>
    <mergeCell ref="B8:D8"/>
    <mergeCell ref="B9:C9"/>
    <mergeCell ref="H35:S45"/>
    <mergeCell ref="A35:G45"/>
    <mergeCell ref="Q22:R22"/>
    <mergeCell ref="B23:C23"/>
    <mergeCell ref="E23:F23"/>
    <mergeCell ref="K23:L23"/>
    <mergeCell ref="H23:I23"/>
    <mergeCell ref="N23:O23"/>
    <mergeCell ref="Q23:R23"/>
    <mergeCell ref="B22:C22"/>
    <mergeCell ref="E22:F22"/>
    <mergeCell ref="K22:L22"/>
    <mergeCell ref="H22:I22"/>
    <mergeCell ref="N22:O22"/>
    <mergeCell ref="Q16:R16"/>
    <mergeCell ref="B20:C20"/>
    <mergeCell ref="E20:F20"/>
    <mergeCell ref="K20:L20"/>
    <mergeCell ref="E16:F16"/>
    <mergeCell ref="K16:L16"/>
    <mergeCell ref="H16:I16"/>
    <mergeCell ref="H20:I20"/>
    <mergeCell ref="N16:O16"/>
    <mergeCell ref="N20:O20"/>
    <mergeCell ref="Q20:R20"/>
    <mergeCell ref="B16:C16"/>
    <mergeCell ref="N14:P14"/>
    <mergeCell ref="I5:J5"/>
    <mergeCell ref="H6:J6"/>
    <mergeCell ref="H7:J7"/>
    <mergeCell ref="H9:I9"/>
    <mergeCell ref="H10:I10"/>
    <mergeCell ref="H11:I11"/>
    <mergeCell ref="L5:M5"/>
    <mergeCell ref="K6:M6"/>
    <mergeCell ref="K7:M7"/>
    <mergeCell ref="K10:L10"/>
    <mergeCell ref="K11:L11"/>
    <mergeCell ref="K12:L12"/>
    <mergeCell ref="K9:L9"/>
    <mergeCell ref="O5:P5"/>
    <mergeCell ref="N6:P6"/>
    <mergeCell ref="F5:G5"/>
    <mergeCell ref="E6:G6"/>
    <mergeCell ref="E7:G7"/>
    <mergeCell ref="E10:F10"/>
    <mergeCell ref="E11:F11"/>
    <mergeCell ref="E9:F9"/>
    <mergeCell ref="N7:P7"/>
    <mergeCell ref="N9:O9"/>
    <mergeCell ref="N10:O10"/>
    <mergeCell ref="N11:O11"/>
    <mergeCell ref="K8:M8"/>
    <mergeCell ref="N8:P8"/>
    <mergeCell ref="Q14:S14"/>
    <mergeCell ref="R5:S5"/>
    <mergeCell ref="Q6:S6"/>
    <mergeCell ref="Q7:S7"/>
    <mergeCell ref="Q10:R10"/>
    <mergeCell ref="Q11:R11"/>
    <mergeCell ref="Q8:S8"/>
    <mergeCell ref="Q13:S13"/>
  </mergeCells>
  <conditionalFormatting sqref="D25">
    <cfRule type="iconSet" priority="168">
      <iconSet iconSet="3Symbols">
        <cfvo type="percent" val="0"/>
        <cfvo type="percent" val="33"/>
        <cfvo type="percent" val="67"/>
      </iconSet>
    </cfRule>
  </conditionalFormatting>
  <conditionalFormatting sqref="D25:D32">
    <cfRule type="containsText" dxfId="5" priority="163" stopIfTrue="1" operator="containsText" text="NC !">
      <formula>NOT(ISERROR(SEARCH("NC !",D25)))</formula>
    </cfRule>
  </conditionalFormatting>
  <conditionalFormatting sqref="D26:D32">
    <cfRule type="iconSet" priority="165">
      <iconSet iconSet="3Symbols">
        <cfvo type="percent" val="0"/>
        <cfvo type="percent" val="33"/>
        <cfvo type="percent" val="67"/>
      </iconSet>
    </cfRule>
  </conditionalFormatting>
  <conditionalFormatting sqref="G25">
    <cfRule type="iconSet" priority="54">
      <iconSet iconSet="3Symbols">
        <cfvo type="percent" val="0"/>
        <cfvo type="percent" val="33"/>
        <cfvo type="percent" val="67"/>
      </iconSet>
    </cfRule>
  </conditionalFormatting>
  <conditionalFormatting sqref="G25:G32">
    <cfRule type="containsText" dxfId="4" priority="49" stopIfTrue="1" operator="containsText" text="NC !">
      <formula>NOT(ISERROR(SEARCH("NC !",G25)))</formula>
    </cfRule>
  </conditionalFormatting>
  <conditionalFormatting sqref="G26:G32">
    <cfRule type="iconSet" priority="51">
      <iconSet iconSet="3Symbols">
        <cfvo type="percent" val="0"/>
        <cfvo type="percent" val="33"/>
        <cfvo type="percent" val="67"/>
      </iconSet>
    </cfRule>
  </conditionalFormatting>
  <conditionalFormatting sqref="J25">
    <cfRule type="iconSet" priority="48">
      <iconSet iconSet="3Symbols">
        <cfvo type="percent" val="0"/>
        <cfvo type="percent" val="33"/>
        <cfvo type="percent" val="67"/>
      </iconSet>
    </cfRule>
  </conditionalFormatting>
  <conditionalFormatting sqref="J25:J32">
    <cfRule type="containsText" dxfId="3" priority="43" stopIfTrue="1" operator="containsText" text="NC !">
      <formula>NOT(ISERROR(SEARCH("NC !",J25)))</formula>
    </cfRule>
  </conditionalFormatting>
  <conditionalFormatting sqref="J26:J32">
    <cfRule type="iconSet" priority="45">
      <iconSet iconSet="3Symbols">
        <cfvo type="percent" val="0"/>
        <cfvo type="percent" val="33"/>
        <cfvo type="percent" val="67"/>
      </iconSet>
    </cfRule>
  </conditionalFormatting>
  <conditionalFormatting sqref="M25">
    <cfRule type="iconSet" priority="42">
      <iconSet iconSet="3Symbols">
        <cfvo type="percent" val="0"/>
        <cfvo type="percent" val="33"/>
        <cfvo type="percent" val="67"/>
      </iconSet>
    </cfRule>
  </conditionalFormatting>
  <conditionalFormatting sqref="M25:M32">
    <cfRule type="containsText" dxfId="2" priority="37" stopIfTrue="1" operator="containsText" text="NC !">
      <formula>NOT(ISERROR(SEARCH("NC !",M25)))</formula>
    </cfRule>
  </conditionalFormatting>
  <conditionalFormatting sqref="M26:M32">
    <cfRule type="iconSet" priority="39">
      <iconSet iconSet="3Symbols">
        <cfvo type="percent" val="0"/>
        <cfvo type="percent" val="33"/>
        <cfvo type="percent" val="67"/>
      </iconSet>
    </cfRule>
  </conditionalFormatting>
  <conditionalFormatting sqref="P25">
    <cfRule type="iconSet" priority="36">
      <iconSet iconSet="3Symbols">
        <cfvo type="percent" val="0"/>
        <cfvo type="percent" val="33"/>
        <cfvo type="percent" val="67"/>
      </iconSet>
    </cfRule>
  </conditionalFormatting>
  <conditionalFormatting sqref="P25:P32">
    <cfRule type="containsText" dxfId="1" priority="31" stopIfTrue="1" operator="containsText" text="NC !">
      <formula>NOT(ISERROR(SEARCH("NC !",P25)))</formula>
    </cfRule>
  </conditionalFormatting>
  <conditionalFormatting sqref="P26:P32">
    <cfRule type="iconSet" priority="33">
      <iconSet iconSet="3Symbols">
        <cfvo type="percent" val="0"/>
        <cfvo type="percent" val="33"/>
        <cfvo type="percent" val="67"/>
      </iconSet>
    </cfRule>
  </conditionalFormatting>
  <conditionalFormatting sqref="S25">
    <cfRule type="iconSet" priority="30">
      <iconSet iconSet="3Symbols">
        <cfvo type="percent" val="0"/>
        <cfvo type="percent" val="33"/>
        <cfvo type="percent" val="67"/>
      </iconSet>
    </cfRule>
  </conditionalFormatting>
  <conditionalFormatting sqref="S25:S32">
    <cfRule type="containsText" dxfId="0" priority="25" stopIfTrue="1" operator="containsText" text="NC !">
      <formula>NOT(ISERROR(SEARCH("NC !",S25)))</formula>
    </cfRule>
  </conditionalFormatting>
  <conditionalFormatting sqref="S26:S32">
    <cfRule type="iconSet" priority="27">
      <iconSet iconSet="3Symbols">
        <cfvo type="percent" val="0"/>
        <cfvo type="percent" val="33"/>
        <cfvo type="percent" val="67"/>
      </iconSet>
    </cfRule>
  </conditionalFormatting>
  <dataValidations count="11">
    <dataValidation type="list" allowBlank="1" showInputMessage="1" showErrorMessage="1" sqref="M25:M32 D25:D32 G25:G32 J25:J32 P25:P32 S25:S32" xr:uid="{00000000-0002-0000-0000-000000000000}">
      <formula1>"NC !,OK"</formula1>
    </dataValidation>
    <dataValidation type="list" allowBlank="1" showInputMessage="1" showErrorMessage="1" sqref="N7 K7 Q7 H7 B7 E7" xr:uid="{00000000-0002-0000-0000-000001000000}">
      <formula1>"Single level,Raised slats,Multi-tier aviary"</formula1>
    </dataValidation>
    <dataValidation type="list" allowBlank="1" showInputMessage="1" showErrorMessage="1" sqref="P16 P20 S16 S20 J16 J20 M16 M20 D16 D20 G16 G20" xr:uid="{00000000-0002-0000-0000-000003000000}">
      <formula1>"square meters,square feet"</formula1>
    </dataValidation>
    <dataValidation type="list" allowBlank="1" showInputMessage="1" showErrorMessage="1" sqref="P17 P21:P22 S17 S21:S22 J17 J21:J22 M17 M21:M22 D21:D22 D17 G17 G21:G22" xr:uid="{00000000-0002-0000-0000-000004000000}">
      <formula1>"linear meters,linear feet"</formula1>
    </dataValidation>
    <dataValidation type="list" allowBlank="1" showInputMessage="1" showErrorMessage="1" sqref="N17 Q17 H17 K17 B17 E17" xr:uid="{00000000-0002-0000-0000-000005000000}">
      <formula1>"Circular,Single sided linear, Double sided linear"</formula1>
    </dataValidation>
    <dataValidation type="list" allowBlank="1" showInputMessage="1" showErrorMessage="1" sqref="N18 Q18 H18 K18 B18 E18" xr:uid="{00000000-0002-0000-0000-000006000000}">
      <formula1>"Bell,Nipple,Trough"</formula1>
    </dataValidation>
    <dataValidation type="list" allowBlank="1" showInputMessage="1" showErrorMessage="1" sqref="P18 S18 J18 M18 D18 G18" xr:uid="{00000000-0002-0000-0000-000007000000}">
      <formula1>"units,linear meters,linear feet"</formula1>
    </dataValidation>
    <dataValidation type="list" allowBlank="1" showInputMessage="1" showErrorMessage="1" sqref="P19 S19 J19 M19 D19 G19" xr:uid="{00000000-0002-0000-0000-000008000000}">
      <formula1>"units,square meters,square feet"</formula1>
    </dataValidation>
    <dataValidation type="list" allowBlank="1" showInputMessage="1" showErrorMessage="1" sqref="N19 Q19 H19 K19 B19 E19" xr:uid="{00000000-0002-0000-0000-000009000000}">
      <formula1>"Community,Individual"</formula1>
    </dataValidation>
    <dataValidation type="list" allowBlank="1" showInputMessage="1" showErrorMessage="1" sqref="N21 Q21 H21 K21 B21 E21" xr:uid="{00000000-0002-0000-0000-00000A000000}">
      <formula1>"Slats,A-Frame,Other"</formula1>
    </dataValidation>
    <dataValidation type="list" allowBlank="1" showInputMessage="1" showErrorMessage="1" sqref="P23 S23 J23 M23 D23 G23" xr:uid="{00000000-0002-0000-0000-00000B000000}">
      <formula1>"not applicable,square meters,square feet"</formula1>
    </dataValidation>
  </dataValidations>
  <pageMargins left="0.51181102362204722" right="0.11811023622047245" top="0.35433070866141736" bottom="0.15748031496062992" header="0.31496062992125984" footer="0.11811023622047245"/>
  <pageSetup scale="51" fitToWidth="2" orientation="landscape" horizontalDpi="1200" verticalDpi="1200" r:id="rId2"/>
  <headerFooter>
    <oddHeader>&amp;CPage &amp;P of &amp;N</oddHeader>
    <oddFooter>Page &amp;P of &amp;N</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GridLines="0" view="pageBreakPreview" zoomScale="130" zoomScaleNormal="100" zoomScaleSheetLayoutView="130" workbookViewId="0">
      <selection activeCell="E34" sqref="E34"/>
    </sheetView>
  </sheetViews>
  <sheetFormatPr defaultColWidth="9.140625" defaultRowHeight="15.75" x14ac:dyDescent="0.25"/>
  <cols>
    <col min="1" max="1" width="23.7109375" style="3" customWidth="1"/>
    <col min="2" max="3" width="18.7109375" style="3" customWidth="1"/>
    <col min="4" max="4" width="15.7109375" style="3" customWidth="1"/>
    <col min="5" max="5" width="24.7109375" style="3" customWidth="1"/>
    <col min="6" max="7" width="18.7109375" style="3" customWidth="1"/>
    <col min="8" max="16384" width="9.140625" style="3"/>
  </cols>
  <sheetData>
    <row r="1" spans="1:8" x14ac:dyDescent="0.25">
      <c r="A1" s="129" t="s">
        <v>40</v>
      </c>
      <c r="B1" s="130"/>
      <c r="C1" s="130"/>
      <c r="D1" s="130"/>
      <c r="E1" s="131"/>
      <c r="F1" s="58"/>
      <c r="G1" s="58"/>
      <c r="H1" s="58"/>
    </row>
    <row r="3" spans="1:8" x14ac:dyDescent="0.25">
      <c r="A3" s="1" t="s">
        <v>7</v>
      </c>
      <c r="B3" s="25" t="s">
        <v>41</v>
      </c>
      <c r="C3" s="25"/>
      <c r="D3" s="25"/>
      <c r="E3" s="25"/>
      <c r="F3" s="58"/>
      <c r="G3" s="58"/>
      <c r="H3" s="58"/>
    </row>
    <row r="4" spans="1:8" x14ac:dyDescent="0.25">
      <c r="A4" s="58"/>
      <c r="B4" s="25"/>
      <c r="C4" s="25"/>
      <c r="D4" s="25"/>
      <c r="E4" s="25"/>
      <c r="F4" s="58"/>
      <c r="G4" s="58"/>
      <c r="H4" s="58"/>
    </row>
    <row r="5" spans="1:8" x14ac:dyDescent="0.25">
      <c r="A5" s="1" t="s">
        <v>42</v>
      </c>
      <c r="B5" s="25" t="s">
        <v>43</v>
      </c>
      <c r="C5" s="25"/>
      <c r="D5" s="25"/>
      <c r="E5" s="25"/>
      <c r="F5" s="58"/>
      <c r="G5" s="58"/>
      <c r="H5" s="58"/>
    </row>
    <row r="6" spans="1:8" x14ac:dyDescent="0.25">
      <c r="A6" s="58"/>
      <c r="B6" s="25"/>
      <c r="C6" s="25"/>
      <c r="D6" s="25"/>
      <c r="E6" s="25"/>
      <c r="F6" s="58"/>
      <c r="G6" s="58"/>
      <c r="H6" s="58"/>
    </row>
    <row r="7" spans="1:8" x14ac:dyDescent="0.25">
      <c r="A7" s="1" t="s">
        <v>44</v>
      </c>
      <c r="B7" s="58"/>
      <c r="C7" s="58"/>
      <c r="D7" s="58"/>
      <c r="E7" s="58"/>
      <c r="F7" s="58"/>
      <c r="G7" s="58"/>
      <c r="H7" s="58"/>
    </row>
    <row r="8" spans="1:8" x14ac:dyDescent="0.25">
      <c r="A8" s="123" t="s">
        <v>45</v>
      </c>
      <c r="B8" s="124"/>
      <c r="C8" s="124"/>
      <c r="D8" s="125"/>
      <c r="E8" s="4" t="s">
        <v>46</v>
      </c>
      <c r="F8" s="58"/>
      <c r="G8" s="58"/>
      <c r="H8" s="58"/>
    </row>
    <row r="9" spans="1:8" ht="48" customHeight="1" x14ac:dyDescent="0.25">
      <c r="A9" s="120" t="s">
        <v>47</v>
      </c>
      <c r="B9" s="121"/>
      <c r="C9" s="121"/>
      <c r="D9" s="122"/>
      <c r="E9" s="26" t="s">
        <v>48</v>
      </c>
      <c r="F9" s="59"/>
      <c r="G9" s="59"/>
      <c r="H9" s="59"/>
    </row>
    <row r="10" spans="1:8" ht="78.75" customHeight="1" x14ac:dyDescent="0.25">
      <c r="A10" s="120" t="s">
        <v>49</v>
      </c>
      <c r="B10" s="121"/>
      <c r="C10" s="121"/>
      <c r="D10" s="122"/>
      <c r="E10" s="26" t="s">
        <v>50</v>
      </c>
      <c r="F10" s="58"/>
      <c r="G10" s="58"/>
      <c r="H10" s="58"/>
    </row>
    <row r="11" spans="1:8" ht="78.75" x14ac:dyDescent="0.25">
      <c r="A11" s="120" t="s">
        <v>51</v>
      </c>
      <c r="B11" s="121"/>
      <c r="C11" s="121"/>
      <c r="D11" s="122"/>
      <c r="E11" s="26" t="s">
        <v>52</v>
      </c>
      <c r="F11" s="58"/>
      <c r="G11" s="58"/>
      <c r="H11" s="58"/>
    </row>
    <row r="13" spans="1:8" x14ac:dyDescent="0.25">
      <c r="A13" s="1" t="s">
        <v>53</v>
      </c>
      <c r="B13" s="25" t="s">
        <v>54</v>
      </c>
      <c r="C13" s="58"/>
      <c r="D13" s="58"/>
      <c r="E13" s="58"/>
      <c r="F13" s="58"/>
      <c r="G13" s="58"/>
      <c r="H13" s="58"/>
    </row>
    <row r="15" spans="1:8" x14ac:dyDescent="0.25">
      <c r="A15" s="1" t="s">
        <v>55</v>
      </c>
      <c r="B15" s="25" t="s">
        <v>56</v>
      </c>
      <c r="C15" s="25"/>
      <c r="D15" s="25"/>
      <c r="E15" s="25"/>
      <c r="F15" s="58"/>
      <c r="G15" s="58"/>
      <c r="H15" s="58"/>
    </row>
    <row r="16" spans="1:8" x14ac:dyDescent="0.25">
      <c r="A16" s="1"/>
      <c r="B16" s="25"/>
      <c r="C16" s="25"/>
      <c r="D16" s="25"/>
      <c r="E16" s="25"/>
      <c r="F16" s="58"/>
      <c r="G16" s="58"/>
      <c r="H16" s="58"/>
    </row>
    <row r="17" spans="1:5" x14ac:dyDescent="0.25">
      <c r="A17" s="1" t="s">
        <v>57</v>
      </c>
      <c r="B17" s="25" t="s">
        <v>58</v>
      </c>
      <c r="C17" s="25"/>
      <c r="D17" s="25"/>
      <c r="E17" s="25"/>
    </row>
    <row r="18" spans="1:5" x14ac:dyDescent="0.25">
      <c r="A18" s="1" t="s">
        <v>59</v>
      </c>
      <c r="B18" s="25" t="s">
        <v>60</v>
      </c>
      <c r="C18" s="25"/>
      <c r="D18" s="25"/>
      <c r="E18" s="25"/>
    </row>
    <row r="19" spans="1:5" x14ac:dyDescent="0.25">
      <c r="A19" s="1"/>
      <c r="B19" s="25"/>
      <c r="C19" s="25"/>
      <c r="D19" s="25"/>
      <c r="E19" s="25"/>
    </row>
    <row r="20" spans="1:5" x14ac:dyDescent="0.25">
      <c r="A20" s="1" t="s">
        <v>61</v>
      </c>
      <c r="B20" s="25" t="s">
        <v>62</v>
      </c>
      <c r="C20" s="25"/>
      <c r="D20" s="25"/>
      <c r="E20" s="25"/>
    </row>
    <row r="21" spans="1:5" x14ac:dyDescent="0.25">
      <c r="A21" s="1" t="s">
        <v>63</v>
      </c>
      <c r="B21" s="25" t="s">
        <v>64</v>
      </c>
      <c r="C21" s="25"/>
      <c r="D21" s="25"/>
      <c r="E21" s="25"/>
    </row>
    <row r="22" spans="1:5" x14ac:dyDescent="0.25">
      <c r="A22" s="1"/>
      <c r="B22" s="25"/>
      <c r="C22" s="25"/>
      <c r="D22" s="25"/>
      <c r="E22" s="25"/>
    </row>
    <row r="23" spans="1:5" x14ac:dyDescent="0.25">
      <c r="A23" s="5" t="s">
        <v>65</v>
      </c>
      <c r="B23" s="25" t="s">
        <v>66</v>
      </c>
      <c r="C23" s="25"/>
      <c r="D23" s="25"/>
      <c r="E23" s="25"/>
    </row>
    <row r="24" spans="1:5" x14ac:dyDescent="0.25">
      <c r="A24" s="1" t="s">
        <v>63</v>
      </c>
      <c r="B24" s="25" t="s">
        <v>67</v>
      </c>
      <c r="C24" s="25"/>
      <c r="D24" s="25"/>
      <c r="E24" s="25"/>
    </row>
    <row r="25" spans="1:5" x14ac:dyDescent="0.25">
      <c r="A25" s="1"/>
      <c r="B25" s="25"/>
      <c r="C25" s="25"/>
      <c r="D25" s="25"/>
      <c r="E25" s="25"/>
    </row>
    <row r="26" spans="1:5" x14ac:dyDescent="0.25">
      <c r="A26" s="5" t="s">
        <v>68</v>
      </c>
      <c r="B26" s="58" t="s">
        <v>69</v>
      </c>
      <c r="C26" s="25"/>
      <c r="D26" s="25"/>
      <c r="E26" s="25"/>
    </row>
    <row r="27" spans="1:5" x14ac:dyDescent="0.25">
      <c r="A27" s="5"/>
      <c r="B27" s="58" t="s">
        <v>70</v>
      </c>
      <c r="C27" s="25"/>
      <c r="D27" s="25"/>
      <c r="E27" s="25"/>
    </row>
    <row r="28" spans="1:5" x14ac:dyDescent="0.25">
      <c r="A28" s="1"/>
      <c r="B28" s="25"/>
      <c r="C28" s="25"/>
      <c r="D28" s="25"/>
      <c r="E28" s="25"/>
    </row>
    <row r="29" spans="1:5" x14ac:dyDescent="0.25">
      <c r="A29" s="1" t="s">
        <v>71</v>
      </c>
      <c r="B29" s="25" t="s">
        <v>72</v>
      </c>
      <c r="C29" s="25"/>
      <c r="D29" s="25"/>
      <c r="E29" s="25"/>
    </row>
    <row r="30" spans="1:5" x14ac:dyDescent="0.25">
      <c r="A30" s="58"/>
      <c r="B30" s="25" t="s">
        <v>73</v>
      </c>
      <c r="C30" s="25"/>
      <c r="D30" s="25"/>
      <c r="E30" s="25"/>
    </row>
    <row r="31" spans="1:5" x14ac:dyDescent="0.25">
      <c r="A31" s="58"/>
      <c r="B31" s="58" t="s">
        <v>74</v>
      </c>
      <c r="C31" s="58"/>
      <c r="D31" s="58"/>
      <c r="E31" s="58"/>
    </row>
    <row r="33" spans="1:5" x14ac:dyDescent="0.25">
      <c r="A33" s="1" t="s">
        <v>75</v>
      </c>
      <c r="B33" s="58"/>
      <c r="C33" s="58"/>
      <c r="D33" s="58"/>
      <c r="E33" s="58"/>
    </row>
    <row r="34" spans="1:5" ht="48" customHeight="1" x14ac:dyDescent="0.25">
      <c r="A34" s="120" t="s">
        <v>76</v>
      </c>
      <c r="B34" s="121"/>
      <c r="C34" s="121"/>
      <c r="D34" s="122"/>
      <c r="E34" s="60" t="s">
        <v>77</v>
      </c>
    </row>
    <row r="35" spans="1:5" ht="32.25" customHeight="1" x14ac:dyDescent="0.25">
      <c r="A35" s="120" t="s">
        <v>78</v>
      </c>
      <c r="B35" s="121"/>
      <c r="C35" s="121"/>
      <c r="D35" s="122"/>
      <c r="E35" s="60" t="s">
        <v>79</v>
      </c>
    </row>
    <row r="36" spans="1:5" ht="31.5" customHeight="1" x14ac:dyDescent="0.25">
      <c r="A36" s="120" t="s">
        <v>80</v>
      </c>
      <c r="B36" s="121"/>
      <c r="C36" s="121"/>
      <c r="D36" s="122"/>
      <c r="E36" s="60" t="s">
        <v>81</v>
      </c>
    </row>
    <row r="37" spans="1:5" x14ac:dyDescent="0.25">
      <c r="A37" s="25" t="s">
        <v>82</v>
      </c>
      <c r="B37" s="25"/>
      <c r="C37" s="25"/>
      <c r="D37" s="25"/>
      <c r="E37" s="58"/>
    </row>
    <row r="39" spans="1:5" x14ac:dyDescent="0.25">
      <c r="A39" s="1" t="s">
        <v>83</v>
      </c>
      <c r="B39" s="58"/>
      <c r="C39" s="58"/>
      <c r="D39" s="58"/>
      <c r="E39" s="58"/>
    </row>
    <row r="40" spans="1:5" s="6" customFormat="1" x14ac:dyDescent="0.25">
      <c r="A40" s="123" t="s">
        <v>45</v>
      </c>
      <c r="B40" s="124"/>
      <c r="C40" s="124"/>
      <c r="D40" s="125"/>
      <c r="E40" s="4" t="s">
        <v>46</v>
      </c>
    </row>
    <row r="41" spans="1:5" x14ac:dyDescent="0.25">
      <c r="A41" s="126" t="s">
        <v>84</v>
      </c>
      <c r="B41" s="127"/>
      <c r="C41" s="127"/>
      <c r="D41" s="128"/>
      <c r="E41" s="60" t="s">
        <v>85</v>
      </c>
    </row>
    <row r="42" spans="1:5" x14ac:dyDescent="0.25">
      <c r="A42" s="126" t="s">
        <v>86</v>
      </c>
      <c r="B42" s="127"/>
      <c r="C42" s="127"/>
      <c r="D42" s="128"/>
      <c r="E42" s="60" t="s">
        <v>87</v>
      </c>
    </row>
    <row r="43" spans="1:5" ht="31.5" x14ac:dyDescent="0.25">
      <c r="A43" s="126" t="s">
        <v>88</v>
      </c>
      <c r="B43" s="127"/>
      <c r="C43" s="127"/>
      <c r="D43" s="128"/>
      <c r="E43" s="60" t="s">
        <v>89</v>
      </c>
    </row>
    <row r="44" spans="1:5" x14ac:dyDescent="0.25">
      <c r="A44" s="25" t="s">
        <v>90</v>
      </c>
      <c r="B44" s="61"/>
      <c r="C44" s="61"/>
      <c r="D44" s="61"/>
      <c r="E44" s="62"/>
    </row>
    <row r="46" spans="1:5" x14ac:dyDescent="0.25">
      <c r="A46" s="1" t="s">
        <v>91</v>
      </c>
      <c r="B46" s="58"/>
      <c r="C46" s="58"/>
      <c r="D46" s="58"/>
      <c r="E46" s="58"/>
    </row>
    <row r="47" spans="1:5" ht="48.75" customHeight="1" x14ac:dyDescent="0.25">
      <c r="A47" s="126" t="s">
        <v>92</v>
      </c>
      <c r="B47" s="127"/>
      <c r="C47" s="127"/>
      <c r="D47" s="128"/>
      <c r="E47" s="60" t="s">
        <v>93</v>
      </c>
    </row>
    <row r="48" spans="1:5" ht="49.5" customHeight="1" x14ac:dyDescent="0.25">
      <c r="A48" s="126" t="s">
        <v>94</v>
      </c>
      <c r="B48" s="127"/>
      <c r="C48" s="127"/>
      <c r="D48" s="128"/>
      <c r="E48" s="60" t="s">
        <v>95</v>
      </c>
    </row>
    <row r="50" spans="1:5" ht="15.75" customHeight="1" x14ac:dyDescent="0.25">
      <c r="A50" s="1" t="s">
        <v>96</v>
      </c>
      <c r="B50" s="58"/>
      <c r="C50" s="58"/>
      <c r="D50" s="58"/>
      <c r="E50" s="58"/>
    </row>
    <row r="51" spans="1:5" x14ac:dyDescent="0.25">
      <c r="A51" s="126" t="s">
        <v>97</v>
      </c>
      <c r="B51" s="127"/>
      <c r="C51" s="127"/>
      <c r="D51" s="128"/>
      <c r="E51" s="60" t="s">
        <v>98</v>
      </c>
    </row>
    <row r="53" spans="1:5" x14ac:dyDescent="0.25">
      <c r="A53" s="1" t="s">
        <v>99</v>
      </c>
      <c r="B53" s="58"/>
      <c r="C53" s="58"/>
      <c r="D53" s="58"/>
      <c r="E53" s="58"/>
    </row>
    <row r="54" spans="1:5" ht="82.5" customHeight="1" x14ac:dyDescent="0.25">
      <c r="A54" s="120" t="s">
        <v>100</v>
      </c>
      <c r="B54" s="121"/>
      <c r="C54" s="121"/>
      <c r="D54" s="122"/>
      <c r="E54" s="60" t="s">
        <v>101</v>
      </c>
    </row>
    <row r="55" spans="1:5" ht="48.75" customHeight="1" x14ac:dyDescent="0.25">
      <c r="A55" s="126" t="s">
        <v>102</v>
      </c>
      <c r="B55" s="127"/>
      <c r="C55" s="127"/>
      <c r="D55" s="128"/>
      <c r="E55" s="60" t="s">
        <v>103</v>
      </c>
    </row>
    <row r="57" spans="1:5" x14ac:dyDescent="0.25">
      <c r="A57" s="1" t="s">
        <v>104</v>
      </c>
      <c r="B57" s="58"/>
      <c r="C57" s="58"/>
      <c r="D57" s="58"/>
      <c r="E57" s="58"/>
    </row>
    <row r="58" spans="1:5" ht="47.25" customHeight="1" x14ac:dyDescent="0.25">
      <c r="A58" s="132" t="s">
        <v>105</v>
      </c>
      <c r="B58" s="133"/>
      <c r="C58" s="133"/>
      <c r="D58" s="134"/>
      <c r="E58" s="60" t="s">
        <v>106</v>
      </c>
    </row>
    <row r="59" spans="1:5" ht="47.25" x14ac:dyDescent="0.25">
      <c r="A59" s="135"/>
      <c r="B59" s="136"/>
      <c r="C59" s="136"/>
      <c r="D59" s="137"/>
      <c r="E59" s="60" t="s">
        <v>107</v>
      </c>
    </row>
  </sheetData>
  <customSheetViews>
    <customSheetView guid="{0F3F3521-E85C-47BF-A5AA-B56634608323}" showPageBreaks="1" showGridLines="0" printArea="1" view="pageBreakPreview">
      <selection sqref="A1:E1"/>
      <rowBreaks count="1" manualBreakCount="1">
        <brk id="33" max="4" man="1"/>
      </rowBreaks>
      <pageMargins left="0" right="0" top="0" bottom="0" header="0" footer="0"/>
      <pageSetup scale="91" orientation="portrait" horizontalDpi="1200" verticalDpi="1200" r:id="rId1"/>
    </customSheetView>
  </customSheetViews>
  <mergeCells count="18">
    <mergeCell ref="A58:D59"/>
    <mergeCell ref="A55:D55"/>
    <mergeCell ref="A1:E1"/>
    <mergeCell ref="A8:D8"/>
    <mergeCell ref="A9:D9"/>
    <mergeCell ref="A10:D10"/>
    <mergeCell ref="A11:D11"/>
    <mergeCell ref="A34:D34"/>
    <mergeCell ref="A35:D35"/>
    <mergeCell ref="A36:D36"/>
    <mergeCell ref="A40:D40"/>
    <mergeCell ref="A54:D54"/>
    <mergeCell ref="A41:D41"/>
    <mergeCell ref="A42:D42"/>
    <mergeCell ref="A43:D43"/>
    <mergeCell ref="A47:D47"/>
    <mergeCell ref="A48:D48"/>
    <mergeCell ref="A51:D51"/>
  </mergeCells>
  <pageMargins left="0.7" right="0.7" top="0.75" bottom="0.75" header="0.3" footer="0.3"/>
  <pageSetup scale="89" orientation="portrait" horizontalDpi="1200" verticalDpi="1200" r:id="rId2"/>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523C-92D4-4400-8F30-0003D3BE46C6}">
  <dimension ref="A1:D17"/>
  <sheetViews>
    <sheetView workbookViewId="0">
      <selection activeCell="A4" sqref="A4:XFD4"/>
    </sheetView>
  </sheetViews>
  <sheetFormatPr defaultColWidth="8.85546875" defaultRowHeight="15" x14ac:dyDescent="0.25"/>
  <cols>
    <col min="2" max="2" width="43.42578125" bestFit="1" customWidth="1"/>
    <col min="3" max="3" width="8.85546875" bestFit="1" customWidth="1"/>
    <col min="4" max="4" width="9.85546875" bestFit="1" customWidth="1"/>
  </cols>
  <sheetData>
    <row r="1" spans="1:4" x14ac:dyDescent="0.25">
      <c r="A1" s="31" t="s">
        <v>108</v>
      </c>
      <c r="B1" s="31"/>
      <c r="C1" s="31"/>
      <c r="D1" s="31"/>
    </row>
    <row r="2" spans="1:4" x14ac:dyDescent="0.25">
      <c r="A2" s="27" t="s">
        <v>109</v>
      </c>
      <c r="B2" s="27" t="s">
        <v>110</v>
      </c>
      <c r="C2" s="27" t="s">
        <v>111</v>
      </c>
      <c r="D2" s="28" t="s">
        <v>112</v>
      </c>
    </row>
    <row r="3" spans="1:4" x14ac:dyDescent="0.25">
      <c r="A3" s="29" t="s">
        <v>113</v>
      </c>
      <c r="B3" s="29" t="s">
        <v>114</v>
      </c>
      <c r="C3" s="29" t="s">
        <v>115</v>
      </c>
      <c r="D3" s="30">
        <v>44139</v>
      </c>
    </row>
    <row r="4" spans="1:4" ht="61.5" customHeight="1" x14ac:dyDescent="0.25">
      <c r="A4" s="29" t="s">
        <v>116</v>
      </c>
      <c r="B4" s="32" t="s">
        <v>117</v>
      </c>
      <c r="C4" s="29" t="s">
        <v>118</v>
      </c>
      <c r="D4" s="30">
        <v>44793</v>
      </c>
    </row>
    <row r="5" spans="1:4" x14ac:dyDescent="0.25">
      <c r="A5" s="29"/>
      <c r="B5" s="29"/>
      <c r="C5" s="29"/>
      <c r="D5" s="30"/>
    </row>
    <row r="6" spans="1:4" x14ac:dyDescent="0.25">
      <c r="A6" s="29"/>
      <c r="B6" s="29"/>
      <c r="C6" s="29"/>
      <c r="D6" s="30"/>
    </row>
    <row r="7" spans="1:4" x14ac:dyDescent="0.25">
      <c r="A7" s="29"/>
      <c r="B7" s="29"/>
      <c r="C7" s="29"/>
      <c r="D7" s="30"/>
    </row>
    <row r="8" spans="1:4" x14ac:dyDescent="0.25">
      <c r="A8" s="29"/>
      <c r="B8" s="29"/>
      <c r="C8" s="29"/>
      <c r="D8" s="30"/>
    </row>
    <row r="9" spans="1:4" x14ac:dyDescent="0.25">
      <c r="A9" s="29"/>
      <c r="B9" s="29"/>
      <c r="C9" s="29"/>
      <c r="D9" s="30"/>
    </row>
    <row r="10" spans="1:4" x14ac:dyDescent="0.25">
      <c r="A10" s="29"/>
      <c r="B10" s="29"/>
      <c r="C10" s="29"/>
      <c r="D10" s="30"/>
    </row>
    <row r="11" spans="1:4" x14ac:dyDescent="0.25">
      <c r="A11" s="29"/>
      <c r="B11" s="29"/>
      <c r="C11" s="29"/>
      <c r="D11" s="30"/>
    </row>
    <row r="12" spans="1:4" x14ac:dyDescent="0.25">
      <c r="A12" s="29"/>
      <c r="B12" s="29"/>
      <c r="C12" s="29"/>
      <c r="D12" s="30"/>
    </row>
    <row r="13" spans="1:4" x14ac:dyDescent="0.25">
      <c r="A13" s="29"/>
      <c r="B13" s="29"/>
      <c r="C13" s="29"/>
      <c r="D13" s="30"/>
    </row>
    <row r="14" spans="1:4" x14ac:dyDescent="0.25">
      <c r="A14" s="29"/>
      <c r="B14" s="29"/>
      <c r="C14" s="29"/>
      <c r="D14" s="30"/>
    </row>
    <row r="15" spans="1:4" x14ac:dyDescent="0.25">
      <c r="A15" s="29"/>
      <c r="B15" s="29"/>
      <c r="C15" s="29"/>
      <c r="D15" s="30"/>
    </row>
    <row r="16" spans="1:4" x14ac:dyDescent="0.25">
      <c r="A16" s="29"/>
      <c r="B16" s="29"/>
      <c r="C16" s="29"/>
      <c r="D16" s="30"/>
    </row>
    <row r="17" spans="1:4" x14ac:dyDescent="0.25">
      <c r="A17" s="29"/>
      <c r="B17" s="29"/>
      <c r="C17" s="29"/>
      <c r="D17"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CF35D80FD61A141936EDAC2B3C600B6" ma:contentTypeVersion="13" ma:contentTypeDescription="Crie um novo documento." ma:contentTypeScope="" ma:versionID="6b2fb5876ab51f0cddc1b7395d04ab67">
  <xsd:schema xmlns:xsd="http://www.w3.org/2001/XMLSchema" xmlns:xs="http://www.w3.org/2001/XMLSchema" xmlns:p="http://schemas.microsoft.com/office/2006/metadata/properties" xmlns:ns3="3d427dee-e78c-42d8-be2f-b6937ba5077a" xmlns:ns4="6f020c6d-5a73-4f45-b0b4-f7f411da9f5d" targetNamespace="http://schemas.microsoft.com/office/2006/metadata/properties" ma:root="true" ma:fieldsID="2cac42cae4b38e7daa7563045574368e" ns3:_="" ns4:_="">
    <xsd:import namespace="3d427dee-e78c-42d8-be2f-b6937ba5077a"/>
    <xsd:import namespace="6f020c6d-5a73-4f45-b0b4-f7f411da9f5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7dee-e78c-42d8-be2f-b6937ba507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020c6d-5a73-4f45-b0b4-f7f411da9f5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SharingHintHash" ma:index="18"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FB118-FE2C-491A-97E6-C24CAD15C4E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6A71059-5903-4A70-983E-943F71BF67D1}">
  <ds:schemaRefs>
    <ds:schemaRef ds:uri="http://schemas.microsoft.com/sharepoint/v3/contenttype/forms"/>
  </ds:schemaRefs>
</ds:datastoreItem>
</file>

<file path=customXml/itemProps3.xml><?xml version="1.0" encoding="utf-8"?>
<ds:datastoreItem xmlns:ds="http://schemas.openxmlformats.org/officeDocument/2006/customXml" ds:itemID="{BC037898-2A63-4285-A48A-D4CFFF788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7dee-e78c-42d8-be2f-b6937ba5077a"/>
    <ds:schemaRef ds:uri="6f020c6d-5a73-4f45-b0b4-f7f411da9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RESOURCES PER HOUSE</vt:lpstr>
      <vt:lpstr>SUPPORT-Definitions &amp; Standards</vt:lpstr>
      <vt:lpstr>MODIFICATIONS</vt:lpstr>
      <vt:lpstr>'RESOURCES PER HOUSE'!Area_de_impressao</vt:lpstr>
      <vt:lpstr>'SUPPORT-Definitions &amp; Standards'!Area_de_impressao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dc:creator>
  <cp:keywords/>
  <dc:description/>
  <cp:lastModifiedBy>Luiz Mazzon</cp:lastModifiedBy>
  <cp:revision/>
  <dcterms:created xsi:type="dcterms:W3CDTF">2010-08-04T21:16:59Z</dcterms:created>
  <dcterms:modified xsi:type="dcterms:W3CDTF">2023-08-09T12:01:55Z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0x010100ACF35D80FD61A141936EDAC2B3C600B6</vt:lpwstr>
  </property>
</Properties>
</file>